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codeName="{3D1A710C-6663-3D7B-7F91-EC182F24A4BC}"/>
  <workbookPr codeName="ThisWorkbook" autoCompressPictures="0"/>
  <mc:AlternateContent xmlns:mc="http://schemas.openxmlformats.org/markup-compatibility/2006">
    <mc:Choice Requires="x15">
      <x15ac:absPath xmlns:x15ac="http://schemas.microsoft.com/office/spreadsheetml/2010/11/ac" url="M:\藤沢\研究担当\■アルバイト雇用■\02：採用申請書様式\"/>
    </mc:Choice>
  </mc:AlternateContent>
  <xr:revisionPtr revIDLastSave="0" documentId="8_{B2C622A5-7A3D-41E3-B042-9AFA7758CB0E}" xr6:coauthVersionLast="36" xr6:coauthVersionMax="36" xr10:uidLastSave="{00000000-0000-0000-0000-000000000000}"/>
  <bookViews>
    <workbookView xWindow="0" yWindow="-465" windowWidth="28800" windowHeight="18000" tabRatio="836" xr2:uid="{00000000-000D-0000-FFFF-FFFF00000000}"/>
  </bookViews>
  <sheets>
    <sheet name="2019年度採用申請書" sheetId="24" r:id="rId1"/>
    <sheet name="採用申請提出方法" sheetId="20" r:id="rId2"/>
    <sheet name="CD表" sheetId="4" r:id="rId3"/>
    <sheet name="労働条件記入方法" sheetId="18" r:id="rId4"/>
  </sheets>
  <definedNames>
    <definedName name="_xlnm._FilterDatabase" localSheetId="2" hidden="1">CD表!$A$2:$C$547</definedName>
    <definedName name="_xlnm.Print_Area" localSheetId="0">'2019年度採用申請書'!$A$1:$L$125,'2019年度採用申請書'!$N$1:$Q$125</definedName>
    <definedName name="_xlnm.Print_Area" localSheetId="1">採用申請提出方法!$A$1:$E$36</definedName>
    <definedName name="_xlnm.Print_Area" localSheetId="3">労働条件記入方法!$A$1:$BN$44</definedName>
    <definedName name="Z_18A7E8B3_E1CD_4FD5_B918_3819539000BD_.wvu.PrintArea" localSheetId="0" hidden="1">'2019年度採用申請書'!$A$1:$L$129</definedName>
    <definedName name="Z_CA0B3EE0_04F9_42DA_A4AD_FA85DB1AB8CB_.wvu.PrintArea" localSheetId="0" hidden="1">'2019年度採用申請書'!$A$1:$L$129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4" l="1"/>
  <c r="E116" i="24" l="1"/>
  <c r="E110" i="24"/>
  <c r="E47" i="24"/>
  <c r="K8" i="24" l="1"/>
  <c r="I130" i="24" l="1"/>
  <c r="K130" i="24" s="1"/>
  <c r="I131" i="24"/>
  <c r="K131" i="24" s="1"/>
  <c r="I132" i="24"/>
  <c r="K132" i="24" s="1"/>
  <c r="I133" i="24"/>
  <c r="K133" i="24" s="1"/>
  <c r="I134" i="24"/>
  <c r="K134" i="24" s="1"/>
  <c r="I135" i="24"/>
  <c r="K135" i="24" s="1"/>
  <c r="I136" i="24"/>
  <c r="K136" i="24" s="1"/>
  <c r="I141" i="24"/>
  <c r="I142" i="24"/>
  <c r="S119" i="24"/>
  <c r="S113" i="24"/>
  <c r="S107" i="24"/>
  <c r="S103" i="24"/>
  <c r="S100" i="24"/>
  <c r="S97" i="24"/>
  <c r="S94" i="24"/>
  <c r="S91" i="24"/>
  <c r="S88" i="24"/>
  <c r="S85" i="24"/>
  <c r="S82" i="24"/>
  <c r="S78" i="24"/>
  <c r="S75" i="24"/>
  <c r="S72" i="24"/>
  <c r="S69" i="24"/>
  <c r="S46" i="24"/>
  <c r="E41" i="24"/>
  <c r="S19" i="24"/>
  <c r="K9" i="24"/>
  <c r="S6" i="24"/>
  <c r="K137" i="24" l="1"/>
  <c r="K139" i="24" s="1"/>
  <c r="E42" i="24" s="1"/>
  <c r="S32" i="24" s="1"/>
  <c r="S1" i="24" s="1"/>
  <c r="S81" i="24"/>
  <c r="S6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吉川　奈々子</author>
  </authors>
  <commentList>
    <comment ref="C12" authorId="0" shapeId="0" xr:uid="{94493657-1B23-49AB-ADCE-B746D7432234}">
      <text>
        <r>
          <rPr>
            <b/>
            <sz val="9"/>
            <color indexed="81"/>
            <rFont val="MS P ゴシック"/>
            <family val="3"/>
            <charset val="128"/>
          </rPr>
          <t>学術研究支援担当:</t>
        </r>
        <r>
          <rPr>
            <sz val="9"/>
            <color indexed="81"/>
            <rFont val="MS P ゴシック"/>
            <family val="3"/>
            <charset val="128"/>
          </rPr>
          <t xml:space="preserve">
秘書担当がいる場合、必ずその方を登録してください。
</t>
        </r>
      </text>
    </comment>
    <comment ref="B30" authorId="0" shapeId="0" xr:uid="{73201626-E450-4C07-95BB-110030268282}">
      <text>
        <r>
          <rPr>
            <b/>
            <sz val="9"/>
            <color indexed="81"/>
            <rFont val="MS P ゴシック"/>
            <family val="3"/>
            <charset val="128"/>
          </rPr>
          <t>学術研究支援担当</t>
        </r>
        <r>
          <rPr>
            <sz val="9"/>
            <color indexed="81"/>
            <rFont val="MS P ゴシック"/>
            <family val="3"/>
            <charset val="128"/>
          </rPr>
          <t xml:space="preserve">:
【労働条件入力方法】シートをご覧の上、①か②いずれかをご選択ください。
</t>
        </r>
      </text>
    </comment>
    <comment ref="C44" authorId="0" shapeId="0" xr:uid="{62FBD197-1E98-46DF-9174-6E5CCA627184}">
      <text>
        <r>
          <rPr>
            <b/>
            <sz val="9"/>
            <color indexed="81"/>
            <rFont val="MS P ゴシック"/>
            <family val="3"/>
            <charset val="128"/>
          </rPr>
          <t>学術研究支援担当</t>
        </r>
        <r>
          <rPr>
            <sz val="9"/>
            <color indexed="81"/>
            <rFont val="MS P ゴシック"/>
            <family val="3"/>
            <charset val="128"/>
          </rPr>
          <t xml:space="preserve">:
②を選択した場合、【労働条件入力方法】シート「その他の勤務」をご参照の上、記入してください。
原則ここに記載した条件が雇用契約書に印字されます。この条件以外での勤務はできませんのでご注意ください。
</t>
        </r>
      </text>
    </comment>
    <comment ref="E52" authorId="0" shapeId="0" xr:uid="{2EAB1AE6-A4D1-4E89-A173-779D7BD886E0}">
      <text>
        <r>
          <rPr>
            <b/>
            <sz val="9"/>
            <color indexed="81"/>
            <rFont val="MS P ゴシック"/>
            <family val="3"/>
            <charset val="128"/>
          </rPr>
          <t>学術研究支援担当:</t>
        </r>
        <r>
          <rPr>
            <sz val="9"/>
            <color indexed="81"/>
            <rFont val="MS P ゴシック"/>
            <family val="3"/>
            <charset val="128"/>
          </rPr>
          <t xml:space="preserve">
週労働時間数28.125時間以上かつ2ヶ月を越える雇用期間の場合「１．加入」</t>
        </r>
        <r>
          <rPr>
            <sz val="9"/>
            <color indexed="10"/>
            <rFont val="MS P ゴシック"/>
            <family val="3"/>
            <charset val="128"/>
          </rPr>
          <t>（学生を含むのでご注意ください）</t>
        </r>
        <r>
          <rPr>
            <sz val="9"/>
            <color indexed="81"/>
            <rFont val="MS P ゴシック"/>
            <family val="3"/>
            <charset val="128"/>
          </rPr>
          <t xml:space="preserve">
28.125時間未満でも、以下4点に該当する場合「１．加入」
・週労働時間数が20時間以上
・雇用期間が1年以上の見込み
・賃金が月額換算で8.8万円以上
・学生でない</t>
        </r>
      </text>
    </comment>
    <comment ref="J52" authorId="0" shapeId="0" xr:uid="{05DFBF7D-09CF-4E32-86A3-B3C8EA13CFD8}">
      <text>
        <r>
          <rPr>
            <b/>
            <sz val="9"/>
            <color indexed="81"/>
            <rFont val="MS P ゴシック"/>
            <family val="3"/>
            <charset val="128"/>
          </rPr>
          <t>学術研究支援担当:</t>
        </r>
        <r>
          <rPr>
            <sz val="9"/>
            <color indexed="81"/>
            <rFont val="MS P ゴシック"/>
            <family val="3"/>
            <charset val="128"/>
          </rPr>
          <t xml:space="preserve">
週労働時間 20 時間以上、かつ 31 日以上の雇用が見込まれる場合「１．加入」（学生除く）
</t>
        </r>
      </text>
    </comment>
    <comment ref="C69" authorId="0" shapeId="0" xr:uid="{5F385A5A-6CCC-4649-99CF-F29330EDD169}">
      <text>
        <r>
          <rPr>
            <b/>
            <sz val="9"/>
            <color indexed="81"/>
            <rFont val="MS P ゴシック"/>
            <family val="3"/>
            <charset val="128"/>
          </rPr>
          <t>学術研究支援担当:</t>
        </r>
        <r>
          <rPr>
            <sz val="9"/>
            <color indexed="81"/>
            <rFont val="MS P ゴシック"/>
            <family val="3"/>
            <charset val="128"/>
          </rPr>
          <t xml:space="preserve">
「勤務管理責任者1」に資金代表者を記載してください。
「勤務管理責任者2」は学術研究支援担当課長となります。
</t>
        </r>
      </text>
    </comment>
    <comment ref="C82" authorId="0" shapeId="0" xr:uid="{F453860A-4BC5-4171-8D94-B8DB9B328C20}">
      <text>
        <r>
          <rPr>
            <b/>
            <sz val="9"/>
            <color indexed="81"/>
            <rFont val="MS P ゴシック"/>
            <family val="3"/>
            <charset val="128"/>
          </rPr>
          <t>学術研究支援担当:</t>
        </r>
        <r>
          <rPr>
            <sz val="9"/>
            <color indexed="81"/>
            <rFont val="MS P ゴシック"/>
            <family val="3"/>
            <charset val="128"/>
          </rPr>
          <t xml:space="preserve">
・資金代表者と勤務管理を行う教員が異なる場合は、「勤務管理承認代行者1-1」に、勤務管理を行う教員を記載してください。
・秘書担当がいる場合、その方を登録してください。教員に代行して承認が可能です
</t>
        </r>
      </text>
    </comment>
    <comment ref="C88" authorId="0" shapeId="0" xr:uid="{F56FDA0D-7677-4C4D-9A1E-FDC4FFB7E2C0}">
      <text>
        <r>
          <rPr>
            <sz val="9"/>
            <color indexed="81"/>
            <rFont val="MS P ゴシック"/>
            <family val="3"/>
            <charset val="128"/>
          </rPr>
          <t xml:space="preserve">学術研究支援担当:
学術研究支援担当資金担当者または看護医療学部担当者となります。ご不明な場合は空欄としてください。
</t>
        </r>
      </text>
    </comment>
    <comment ref="B107" authorId="0" shapeId="0" xr:uid="{4673F251-753B-4B20-B80D-415353BD4BD0}">
      <text>
        <r>
          <rPr>
            <b/>
            <sz val="9"/>
            <color indexed="81"/>
            <rFont val="MS P ゴシック"/>
            <family val="3"/>
            <charset val="128"/>
          </rPr>
          <t xml:space="preserve">学術研究支援担当:
</t>
        </r>
        <r>
          <rPr>
            <sz val="9"/>
            <color indexed="81"/>
            <rFont val="MS P ゴシック"/>
            <family val="3"/>
            <charset val="128"/>
          </rPr>
          <t>記入せず、このまま提出してください</t>
        </r>
        <r>
          <rPr>
            <b/>
            <sz val="9"/>
            <color indexed="81"/>
            <rFont val="MS P ゴシック"/>
            <family val="3"/>
            <charset val="12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DE9CAA-C848-4C14-AFC9-D6B77FDB378D}" keepAlive="1" name="クエリ - members_20190913141443117019" description="ブック内の 'members_20190913141443117019' クエリへの接続です。" type="5" refreshedVersion="6" background="1">
    <dbPr connection="Provider=Microsoft.Mashup.OleDb.1;Data Source=$Workbook$;Location=members_20190913141443117019;Extended Properties=&quot;&quot;" command="SELECT * FROM [members_20190913141443117019]"/>
  </connection>
</connections>
</file>

<file path=xl/sharedStrings.xml><?xml version="1.0" encoding="utf-8"?>
<sst xmlns="http://schemas.openxmlformats.org/spreadsheetml/2006/main" count="2273" uniqueCount="1539">
  <si>
    <t>～</t>
    <phoneticPr fontId="3"/>
  </si>
  <si>
    <t>被雇用者</t>
    <rPh sb="0" eb="4">
      <t>ヒコヨウシャ</t>
    </rPh>
    <phoneticPr fontId="3"/>
  </si>
  <si>
    <t>教職員番号</t>
    <rPh sb="0" eb="3">
      <t>キョウショクイン</t>
    </rPh>
    <rPh sb="3" eb="5">
      <t>バンゴウ</t>
    </rPh>
    <phoneticPr fontId="3"/>
  </si>
  <si>
    <t>氏名</t>
    <rPh sb="0" eb="2">
      <t>シメイ</t>
    </rPh>
    <phoneticPr fontId="3"/>
  </si>
  <si>
    <t>所属</t>
    <rPh sb="0" eb="2">
      <t>ショゾク</t>
    </rPh>
    <phoneticPr fontId="3"/>
  </si>
  <si>
    <t>身分</t>
    <rPh sb="0" eb="2">
      <t>ミブン</t>
    </rPh>
    <phoneticPr fontId="3"/>
  </si>
  <si>
    <t>3.　その他</t>
    <rPh sb="5" eb="6">
      <t>タ</t>
    </rPh>
    <phoneticPr fontId="3"/>
  </si>
  <si>
    <t>申請日</t>
    <rPh sb="0" eb="2">
      <t>シンセイ</t>
    </rPh>
    <rPh sb="2" eb="3">
      <t>ビ</t>
    </rPh>
    <phoneticPr fontId="3"/>
  </si>
  <si>
    <t>勤務地区</t>
    <rPh sb="0" eb="2">
      <t>キンム</t>
    </rPh>
    <rPh sb="2" eb="4">
      <t>チク</t>
    </rPh>
    <phoneticPr fontId="3"/>
  </si>
  <si>
    <t>日</t>
    <phoneticPr fontId="3"/>
  </si>
  <si>
    <t>時間</t>
    <rPh sb="0" eb="2">
      <t>ジカン</t>
    </rPh>
    <phoneticPr fontId="3"/>
  </si>
  <si>
    <t>月</t>
    <rPh sb="0" eb="1">
      <t>ゲツ</t>
    </rPh>
    <phoneticPr fontId="3"/>
  </si>
  <si>
    <t>火</t>
  </si>
  <si>
    <t>水</t>
    <rPh sb="0" eb="1">
      <t>スイ</t>
    </rPh>
    <phoneticPr fontId="3"/>
  </si>
  <si>
    <t>木</t>
  </si>
  <si>
    <t>金</t>
  </si>
  <si>
    <t>土</t>
  </si>
  <si>
    <t>法定休日</t>
    <rPh sb="0" eb="2">
      <t>ホウテイ</t>
    </rPh>
    <rPh sb="2" eb="4">
      <t>キュウジツ</t>
    </rPh>
    <phoneticPr fontId="3"/>
  </si>
  <si>
    <t>日曜</t>
    <rPh sb="0" eb="1">
      <t>ニチ</t>
    </rPh>
    <rPh sb="1" eb="2">
      <t>ヨウ</t>
    </rPh>
    <phoneticPr fontId="3"/>
  </si>
  <si>
    <t>円</t>
    <rPh sb="0" eb="1">
      <t>エン</t>
    </rPh>
    <phoneticPr fontId="3"/>
  </si>
  <si>
    <t>通勤交通費</t>
    <rPh sb="0" eb="2">
      <t>ツウキン</t>
    </rPh>
    <rPh sb="2" eb="5">
      <t>コウツウヒ</t>
    </rPh>
    <phoneticPr fontId="3"/>
  </si>
  <si>
    <t>雇用保険</t>
    <rPh sb="0" eb="4">
      <t>コヨウホケン</t>
    </rPh>
    <phoneticPr fontId="3"/>
  </si>
  <si>
    <t>資金名称</t>
    <rPh sb="0" eb="2">
      <t>シキン</t>
    </rPh>
    <rPh sb="2" eb="4">
      <t>メイショウ</t>
    </rPh>
    <phoneticPr fontId="3"/>
  </si>
  <si>
    <t>資金管理者名</t>
    <rPh sb="0" eb="2">
      <t>シキン</t>
    </rPh>
    <rPh sb="2" eb="4">
      <t>カンリ</t>
    </rPh>
    <rPh sb="4" eb="5">
      <t>シャ</t>
    </rPh>
    <rPh sb="5" eb="6">
      <t>メイ</t>
    </rPh>
    <phoneticPr fontId="3"/>
  </si>
  <si>
    <t>年度</t>
    <rPh sb="0" eb="2">
      <t>ネンド</t>
    </rPh>
    <phoneticPr fontId="3"/>
  </si>
  <si>
    <t>研究課題番号</t>
    <rPh sb="0" eb="2">
      <t>ケンキュウ</t>
    </rPh>
    <rPh sb="2" eb="4">
      <t>カダイ</t>
    </rPh>
    <rPh sb="4" eb="6">
      <t>バンゴウ</t>
    </rPh>
    <phoneticPr fontId="3"/>
  </si>
  <si>
    <t>研究課題名称</t>
    <rPh sb="0" eb="2">
      <t>ケンキュウ</t>
    </rPh>
    <rPh sb="2" eb="4">
      <t>カダイ</t>
    </rPh>
    <rPh sb="4" eb="6">
      <t>メイショウ</t>
    </rPh>
    <phoneticPr fontId="3"/>
  </si>
  <si>
    <t>研究者名</t>
    <rPh sb="0" eb="2">
      <t>ケンキュウ</t>
    </rPh>
    <rPh sb="2" eb="3">
      <t>シャ</t>
    </rPh>
    <rPh sb="3" eb="4">
      <t>メイ</t>
    </rPh>
    <phoneticPr fontId="3"/>
  </si>
  <si>
    <t>終業-始業</t>
    <rPh sb="0" eb="2">
      <t>シュウギョウ</t>
    </rPh>
    <rPh sb="3" eb="5">
      <t>シギョウ</t>
    </rPh>
    <phoneticPr fontId="3"/>
  </si>
  <si>
    <t>休憩時間</t>
    <rPh sb="0" eb="2">
      <t>キュウケイ</t>
    </rPh>
    <rPh sb="2" eb="4">
      <t>ジカン</t>
    </rPh>
    <phoneticPr fontId="3"/>
  </si>
  <si>
    <t>実働時間</t>
    <rPh sb="0" eb="2">
      <t>ジツドウ</t>
    </rPh>
    <rPh sb="2" eb="4">
      <t>ジカン</t>
    </rPh>
    <phoneticPr fontId="3"/>
  </si>
  <si>
    <t>1.　教員</t>
    <rPh sb="3" eb="5">
      <t>キョウイン</t>
    </rPh>
    <phoneticPr fontId="3"/>
  </si>
  <si>
    <t>2.　職員</t>
    <rPh sb="3" eb="5">
      <t>ショクイン</t>
    </rPh>
    <phoneticPr fontId="3"/>
  </si>
  <si>
    <t>01.　三田</t>
    <rPh sb="4" eb="6">
      <t>ミタ</t>
    </rPh>
    <phoneticPr fontId="3"/>
  </si>
  <si>
    <t>02.　日吉</t>
    <rPh sb="4" eb="6">
      <t>ヒヨシ</t>
    </rPh>
    <phoneticPr fontId="3"/>
  </si>
  <si>
    <t>03.　志木</t>
    <rPh sb="4" eb="6">
      <t>シキ</t>
    </rPh>
    <phoneticPr fontId="3"/>
  </si>
  <si>
    <t>05.　矢上</t>
    <rPh sb="4" eb="6">
      <t>ヤガミ</t>
    </rPh>
    <phoneticPr fontId="3"/>
  </si>
  <si>
    <t>06.　信濃町</t>
    <rPh sb="4" eb="7">
      <t>シナノマチ</t>
    </rPh>
    <phoneticPr fontId="3"/>
  </si>
  <si>
    <t>新規</t>
    <rPh sb="0" eb="2">
      <t>シンキ</t>
    </rPh>
    <phoneticPr fontId="3"/>
  </si>
  <si>
    <t>月曜（日曜を契約曜日とする場合に選択可）</t>
    <rPh sb="1" eb="2">
      <t>ヨウ</t>
    </rPh>
    <phoneticPr fontId="3"/>
  </si>
  <si>
    <t>火曜（日曜を契約曜日とする場合に選択可）</t>
    <rPh sb="1" eb="2">
      <t>ヨウ</t>
    </rPh>
    <phoneticPr fontId="3"/>
  </si>
  <si>
    <t>水曜（日曜を契約曜日とする場合に選択可）</t>
    <rPh sb="1" eb="2">
      <t>ヨウ</t>
    </rPh>
    <phoneticPr fontId="3"/>
  </si>
  <si>
    <t>木曜（日曜を契約曜日とする場合に選択可）</t>
    <rPh sb="1" eb="2">
      <t>ヨウ</t>
    </rPh>
    <phoneticPr fontId="3"/>
  </si>
  <si>
    <t>金曜（日曜を契約曜日とする場合に選択可）</t>
    <rPh sb="1" eb="2">
      <t>ヨウ</t>
    </rPh>
    <phoneticPr fontId="3"/>
  </si>
  <si>
    <t>土曜（日曜を契約曜日とする場合に選択可）</t>
    <rPh sb="1" eb="2">
      <t>ヨウ</t>
    </rPh>
    <phoneticPr fontId="3"/>
  </si>
  <si>
    <t>週労働時間数</t>
    <rPh sb="0" eb="1">
      <t>シュウ</t>
    </rPh>
    <rPh sb="1" eb="3">
      <t>ロウドウ</t>
    </rPh>
    <rPh sb="3" eb="6">
      <t>ジカンスウ</t>
    </rPh>
    <phoneticPr fontId="3"/>
  </si>
  <si>
    <t>管轄事務担当1</t>
    <rPh sb="0" eb="2">
      <t>カンカツ</t>
    </rPh>
    <rPh sb="2" eb="4">
      <t>ジム</t>
    </rPh>
    <rPh sb="4" eb="6">
      <t>タントウ</t>
    </rPh>
    <phoneticPr fontId="3"/>
  </si>
  <si>
    <t>管轄事務担当2</t>
    <rPh sb="0" eb="2">
      <t>カンカツ</t>
    </rPh>
    <rPh sb="2" eb="4">
      <t>ジム</t>
    </rPh>
    <rPh sb="4" eb="6">
      <t>タントウ</t>
    </rPh>
    <phoneticPr fontId="3"/>
  </si>
  <si>
    <t>勤務入力代行者1</t>
    <rPh sb="0" eb="2">
      <t>キンム</t>
    </rPh>
    <rPh sb="2" eb="4">
      <t>ニュウリョク</t>
    </rPh>
    <rPh sb="4" eb="7">
      <t>ダイコウシャ</t>
    </rPh>
    <phoneticPr fontId="3"/>
  </si>
  <si>
    <t>勤務入力代行者2</t>
    <rPh sb="0" eb="2">
      <t>キンム</t>
    </rPh>
    <rPh sb="2" eb="4">
      <t>ニュウリョク</t>
    </rPh>
    <rPh sb="4" eb="7">
      <t>ダイコウシャ</t>
    </rPh>
    <phoneticPr fontId="3"/>
  </si>
  <si>
    <t>勤務管理
承認代行者1-1</t>
    <rPh sb="0" eb="2">
      <t>キンム</t>
    </rPh>
    <rPh sb="2" eb="4">
      <t>カンリ</t>
    </rPh>
    <rPh sb="5" eb="7">
      <t>ショウニン</t>
    </rPh>
    <rPh sb="7" eb="10">
      <t>ダイコウシャ</t>
    </rPh>
    <phoneticPr fontId="3"/>
  </si>
  <si>
    <t>勤務管理
承認代行者2-1</t>
    <rPh sb="0" eb="2">
      <t>キンム</t>
    </rPh>
    <rPh sb="2" eb="4">
      <t>カンリ</t>
    </rPh>
    <rPh sb="5" eb="7">
      <t>ショウニン</t>
    </rPh>
    <rPh sb="7" eb="10">
      <t>ダイコウシャ</t>
    </rPh>
    <phoneticPr fontId="3"/>
  </si>
  <si>
    <t>所属CD</t>
    <rPh sb="0" eb="2">
      <t>ショゾク</t>
    </rPh>
    <phoneticPr fontId="3"/>
  </si>
  <si>
    <t>所属CD</t>
    <rPh sb="0" eb="2">
      <t>ショゾク</t>
    </rPh>
    <phoneticPr fontId="23"/>
  </si>
  <si>
    <t>所属名</t>
    <rPh sb="0" eb="3">
      <t>ショゾクメイ</t>
    </rPh>
    <phoneticPr fontId="23"/>
  </si>
  <si>
    <t>地区CD</t>
    <rPh sb="0" eb="2">
      <t>チク</t>
    </rPh>
    <phoneticPr fontId="23"/>
  </si>
  <si>
    <t>勤務地区</t>
    <rPh sb="0" eb="2">
      <t>キンム</t>
    </rPh>
    <rPh sb="2" eb="4">
      <t>チク</t>
    </rPh>
    <phoneticPr fontId="23"/>
  </si>
  <si>
    <t>01</t>
    <phoneticPr fontId="23"/>
  </si>
  <si>
    <t>三田</t>
    <rPh sb="0" eb="2">
      <t>ミタ</t>
    </rPh>
    <phoneticPr fontId="3"/>
  </si>
  <si>
    <t>02</t>
  </si>
  <si>
    <t>日吉</t>
    <rPh sb="0" eb="2">
      <t>ヒヨシ</t>
    </rPh>
    <phoneticPr fontId="3"/>
  </si>
  <si>
    <t>03</t>
  </si>
  <si>
    <t>志木</t>
    <rPh sb="0" eb="2">
      <t>シキ</t>
    </rPh>
    <phoneticPr fontId="3"/>
  </si>
  <si>
    <t>04</t>
  </si>
  <si>
    <t>SFC</t>
  </si>
  <si>
    <t>05</t>
  </si>
  <si>
    <t>矢上</t>
    <rPh sb="0" eb="2">
      <t>ヤガミ</t>
    </rPh>
    <phoneticPr fontId="3"/>
  </si>
  <si>
    <t>06</t>
  </si>
  <si>
    <t>信濃町</t>
    <rPh sb="0" eb="3">
      <t>シナノマチ</t>
    </rPh>
    <phoneticPr fontId="3"/>
  </si>
  <si>
    <t>芝</t>
    <rPh sb="0" eb="1">
      <t>シバ</t>
    </rPh>
    <phoneticPr fontId="3"/>
  </si>
  <si>
    <t>その他（O列に勤務地入力）</t>
    <rPh sb="2" eb="3">
      <t>タ</t>
    </rPh>
    <rPh sb="5" eb="6">
      <t>レツ</t>
    </rPh>
    <rPh sb="7" eb="10">
      <t>キンムチ</t>
    </rPh>
    <rPh sb="10" eb="12">
      <t>ニュウリョク</t>
    </rPh>
    <phoneticPr fontId="3"/>
  </si>
  <si>
    <t>時給種別</t>
    <rPh sb="0" eb="2">
      <t>ジキュウ</t>
    </rPh>
    <rPh sb="2" eb="4">
      <t>シュベツ</t>
    </rPh>
    <phoneticPr fontId="23"/>
  </si>
  <si>
    <t>金額</t>
    <rPh sb="0" eb="2">
      <t>キンガク</t>
    </rPh>
    <phoneticPr fontId="23"/>
  </si>
  <si>
    <t>幼稚舎</t>
  </si>
  <si>
    <t>アクテリオン先進肺高血圧治療学寄附講座</t>
  </si>
  <si>
    <t>放射線技術室</t>
  </si>
  <si>
    <t>皮膚科学</t>
  </si>
  <si>
    <t>予防医療センター</t>
  </si>
  <si>
    <t>日吉学術研究支援課</t>
  </si>
  <si>
    <t>外来(産婦人科)</t>
  </si>
  <si>
    <t>入学センター</t>
  </si>
  <si>
    <t>精神・神経科学</t>
  </si>
  <si>
    <t>福澤研究センター</t>
  </si>
  <si>
    <t>リハビリテーション医学</t>
  </si>
  <si>
    <t>学生部</t>
  </si>
  <si>
    <t>アート・センター</t>
  </si>
  <si>
    <t>通信教育部</t>
  </si>
  <si>
    <t>総合医科学研究センター</t>
  </si>
  <si>
    <t>横浜初等部</t>
  </si>
  <si>
    <t>理工学部事務室</t>
  </si>
  <si>
    <t>法学部</t>
  </si>
  <si>
    <t>高等学校</t>
  </si>
  <si>
    <t>衛生学公衆衛生学</t>
  </si>
  <si>
    <t>湘南藤沢メディアセンター</t>
  </si>
  <si>
    <t>教養研究センター</t>
  </si>
  <si>
    <t>基金室</t>
  </si>
  <si>
    <t>中等部</t>
  </si>
  <si>
    <t>塾長室</t>
  </si>
  <si>
    <t>薬学メディアセンター</t>
  </si>
  <si>
    <t>薬学部</t>
  </si>
  <si>
    <t>産業研究所</t>
  </si>
  <si>
    <t>医療政策・管理学</t>
  </si>
  <si>
    <t>病理学</t>
  </si>
  <si>
    <t>三田メディアセンター</t>
  </si>
  <si>
    <t>理工学メディアセンター</t>
  </si>
  <si>
    <t>東アジア研究所</t>
  </si>
  <si>
    <t>外国語教育研究センター(日吉)</t>
  </si>
  <si>
    <t>小児科学</t>
  </si>
  <si>
    <t>外国語教育研究センター(三田)</t>
  </si>
  <si>
    <t>日吉メディアセンター</t>
  </si>
  <si>
    <t>言語文化研究所</t>
  </si>
  <si>
    <t>分子生物学</t>
  </si>
  <si>
    <t>看護部門</t>
  </si>
  <si>
    <t>メディアセンター本部</t>
  </si>
  <si>
    <t>人事部人事企画担当</t>
  </si>
  <si>
    <t>普通部</t>
  </si>
  <si>
    <t>自然科学研究教育センター</t>
  </si>
  <si>
    <t>体育研究所</t>
  </si>
  <si>
    <t>学術研究支援部</t>
  </si>
  <si>
    <t>経理部経理担当</t>
  </si>
  <si>
    <t>病棟２号３階</t>
  </si>
  <si>
    <t>生理学</t>
  </si>
  <si>
    <t>眼科学</t>
  </si>
  <si>
    <t>耳鼻咽喉科学</t>
  </si>
  <si>
    <t>共同利用研究室</t>
  </si>
  <si>
    <t>医化学</t>
  </si>
  <si>
    <t>医用工学室</t>
  </si>
  <si>
    <t>歯科・口腔外科</t>
  </si>
  <si>
    <t>経営企画室</t>
  </si>
  <si>
    <t>外来(放射線診断科１)</t>
  </si>
  <si>
    <t>外来(内視鏡センター)</t>
  </si>
  <si>
    <t>外来(耳鼻咽喉科)</t>
  </si>
  <si>
    <t>病棟３号館６階</t>
  </si>
  <si>
    <t>病棟３号館５階</t>
  </si>
  <si>
    <t>薬理学</t>
  </si>
  <si>
    <t>麻酔学</t>
  </si>
  <si>
    <t>解剖学</t>
  </si>
  <si>
    <t>整形外科学</t>
  </si>
  <si>
    <t>医学教育統轄センター</t>
  </si>
  <si>
    <t>内科学（リウマチ・膠原病）</t>
  </si>
  <si>
    <t>歯科・口腔外科学</t>
  </si>
  <si>
    <t>救急医学</t>
  </si>
  <si>
    <t>形成外科学</t>
  </si>
  <si>
    <t>感染症学</t>
  </si>
  <si>
    <t>坂口光洋記念講座（システム医学）</t>
  </si>
  <si>
    <t>内科学</t>
  </si>
  <si>
    <t>泌尿器科学</t>
  </si>
  <si>
    <t>臨床検査医学</t>
  </si>
  <si>
    <t>信濃町メディアセンター</t>
  </si>
  <si>
    <t>外科学</t>
  </si>
  <si>
    <t>外来師長室</t>
  </si>
  <si>
    <t>脳神経外科学</t>
  </si>
  <si>
    <t>管轄事務担当3</t>
    <rPh sb="0" eb="2">
      <t>カンカツ</t>
    </rPh>
    <rPh sb="2" eb="4">
      <t>ジム</t>
    </rPh>
    <rPh sb="4" eb="6">
      <t>タントウ</t>
    </rPh>
    <phoneticPr fontId="3"/>
  </si>
  <si>
    <t>その他（期末手当無_本塾大学院生）</t>
  </si>
  <si>
    <t>その他（期末手当無_他大学院生）</t>
  </si>
  <si>
    <t>その他（期末手当無）</t>
  </si>
  <si>
    <t>地区</t>
    <rPh sb="0" eb="2">
      <t>チク</t>
    </rPh>
    <phoneticPr fontId="23"/>
  </si>
  <si>
    <t>所属地区</t>
    <rPh sb="0" eb="2">
      <t>ショゾク</t>
    </rPh>
    <rPh sb="2" eb="4">
      <t>チク</t>
    </rPh>
    <phoneticPr fontId="3"/>
  </si>
  <si>
    <t>申請期間</t>
    <rPh sb="0" eb="2">
      <t>シンセイ</t>
    </rPh>
    <rPh sb="2" eb="4">
      <t>キカン</t>
    </rPh>
    <phoneticPr fontId="3"/>
  </si>
  <si>
    <t>採用申請理由</t>
    <rPh sb="0" eb="2">
      <t>サイヨウ</t>
    </rPh>
    <rPh sb="2" eb="4">
      <t>シンセイ</t>
    </rPh>
    <rPh sb="4" eb="6">
      <t>リユウ</t>
    </rPh>
    <phoneticPr fontId="3"/>
  </si>
  <si>
    <t>09.　芝</t>
    <rPh sb="4" eb="5">
      <t>シバ</t>
    </rPh>
    <phoneticPr fontId="3"/>
  </si>
  <si>
    <t>04.　湘南藤沢</t>
    <rPh sb="4" eb="6">
      <t>ショウナン</t>
    </rPh>
    <rPh sb="6" eb="8">
      <t>フジサワ</t>
    </rPh>
    <phoneticPr fontId="3"/>
  </si>
  <si>
    <t>▼交通費</t>
    <rPh sb="1" eb="4">
      <t>コウツウヒ</t>
    </rPh>
    <phoneticPr fontId="3"/>
  </si>
  <si>
    <t>▼社保雇保</t>
    <rPh sb="1" eb="2">
      <t>シャ</t>
    </rPh>
    <rPh sb="2" eb="3">
      <t>タモツ</t>
    </rPh>
    <rPh sb="3" eb="4">
      <t>ヤトイ</t>
    </rPh>
    <rPh sb="4" eb="5">
      <t>ホ</t>
    </rPh>
    <phoneticPr fontId="3"/>
  </si>
  <si>
    <t>▼資金源</t>
    <rPh sb="1" eb="4">
      <t>シキンゲン</t>
    </rPh>
    <phoneticPr fontId="3"/>
  </si>
  <si>
    <t>▼法定休日</t>
    <rPh sb="1" eb="3">
      <t>ホウテイ</t>
    </rPh>
    <rPh sb="3" eb="5">
      <t>キュウジツ</t>
    </rPh>
    <phoneticPr fontId="3"/>
  </si>
  <si>
    <t>▼申請区分</t>
    <rPh sb="1" eb="3">
      <t>シンセイ</t>
    </rPh>
    <rPh sb="3" eb="5">
      <t>クブン</t>
    </rPh>
    <phoneticPr fontId="3"/>
  </si>
  <si>
    <t>▼地区CD</t>
    <rPh sb="1" eb="3">
      <t>チク</t>
    </rPh>
    <phoneticPr fontId="3"/>
  </si>
  <si>
    <t>▼性別</t>
    <rPh sb="1" eb="3">
      <t>セイベツ</t>
    </rPh>
    <phoneticPr fontId="3"/>
  </si>
  <si>
    <t>▼身分</t>
    <rPh sb="1" eb="3">
      <t>ミブン</t>
    </rPh>
    <phoneticPr fontId="3"/>
  </si>
  <si>
    <r>
      <rPr>
        <sz val="6"/>
        <color theme="1"/>
        <rFont val="ＭＳ Ｐゴシック"/>
        <family val="3"/>
        <charset val="128"/>
        <scheme val="minor"/>
      </rPr>
      <t>期間満了予定日</t>
    </r>
    <r>
      <rPr>
        <sz val="9"/>
        <color theme="1"/>
        <rFont val="ＭＳ Ｐゴシック"/>
        <family val="3"/>
        <charset val="128"/>
        <scheme val="minor"/>
      </rPr>
      <t xml:space="preserve">
</t>
    </r>
    <r>
      <rPr>
        <sz val="5"/>
        <color theme="1"/>
        <rFont val="ＭＳ Ｐゴシック"/>
        <family val="3"/>
        <charset val="128"/>
        <scheme val="minor"/>
      </rPr>
      <t>（最長任用予定日）</t>
    </r>
    <rPh sb="0" eb="2">
      <t>キカン</t>
    </rPh>
    <rPh sb="2" eb="4">
      <t>マンリョウ</t>
    </rPh>
    <rPh sb="4" eb="7">
      <t>ヨテイビ</t>
    </rPh>
    <rPh sb="9" eb="11">
      <t>サイチョウ</t>
    </rPh>
    <rPh sb="11" eb="13">
      <t>ニンヨウ</t>
    </rPh>
    <rPh sb="13" eb="16">
      <t>ヨテイビ</t>
    </rPh>
    <phoneticPr fontId="3"/>
  </si>
  <si>
    <t>一般事務・技術（鶴岡）</t>
  </si>
  <si>
    <t>大学院生（他大学）</t>
  </si>
  <si>
    <t>大学生（本塾）</t>
  </si>
  <si>
    <t>大学生（通信教育部）</t>
  </si>
  <si>
    <t>大学生（他大学）</t>
  </si>
  <si>
    <t>高校生（鶴岡）</t>
  </si>
  <si>
    <t>週労働日数</t>
    <rPh sb="0" eb="1">
      <t>シュウ</t>
    </rPh>
    <rPh sb="1" eb="3">
      <t>ロウドウ</t>
    </rPh>
    <rPh sb="3" eb="5">
      <t>ニッスウ</t>
    </rPh>
    <phoneticPr fontId="3"/>
  </si>
  <si>
    <t>2.　申請情報</t>
    <rPh sb="3" eb="5">
      <t>シンセイ</t>
    </rPh>
    <rPh sb="5" eb="7">
      <t>ジョウホウ</t>
    </rPh>
    <phoneticPr fontId="3"/>
  </si>
  <si>
    <t>4.　雇用資金源</t>
    <rPh sb="3" eb="5">
      <t>コヨウ</t>
    </rPh>
    <rPh sb="5" eb="8">
      <t>シキンゲン</t>
    </rPh>
    <phoneticPr fontId="3"/>
  </si>
  <si>
    <t>備考</t>
    <rPh sb="0" eb="2">
      <t>ビコ</t>
    </rPh>
    <phoneticPr fontId="3"/>
  </si>
  <si>
    <t>項目</t>
    <rPh sb="0" eb="2">
      <t>コウモク</t>
    </rPh>
    <phoneticPr fontId="3"/>
  </si>
  <si>
    <t>本塾</t>
    <rPh sb="0" eb="1">
      <t>ホン</t>
    </rPh>
    <rPh sb="1" eb="2">
      <t>ジュク</t>
    </rPh>
    <phoneticPr fontId="3"/>
  </si>
  <si>
    <t>地区</t>
    <rPh sb="0" eb="2">
      <t>チク</t>
    </rPh>
    <phoneticPr fontId="3"/>
  </si>
  <si>
    <t>業務内容</t>
    <rPh sb="0" eb="2">
      <t>ギョウム</t>
    </rPh>
    <rPh sb="2" eb="4">
      <t>ナイヨウ</t>
    </rPh>
    <phoneticPr fontId="3"/>
  </si>
  <si>
    <t>休憩1時間取得</t>
    <rPh sb="0" eb="2">
      <t>キュウケイ</t>
    </rPh>
    <rPh sb="3" eb="5">
      <t>ジカン</t>
    </rPh>
    <rPh sb="5" eb="7">
      <t>シュトク</t>
    </rPh>
    <phoneticPr fontId="3"/>
  </si>
  <si>
    <t>日曜日を契約曜日とする場合には、別の曜日を選択してください。申請期間が1週間未満の場合は、法定休日の設定は不要です。</t>
    <rPh sb="0" eb="3">
      <t>ニチヨウビ</t>
    </rPh>
    <rPh sb="4" eb="6">
      <t>ケイヤク</t>
    </rPh>
    <rPh sb="6" eb="8">
      <t>ヨウビ</t>
    </rPh>
    <rPh sb="11" eb="13">
      <t>バアイ</t>
    </rPh>
    <rPh sb="16" eb="17">
      <t>ベツ</t>
    </rPh>
    <rPh sb="18" eb="20">
      <t>ヨウビ</t>
    </rPh>
    <rPh sb="21" eb="23">
      <t>センタク</t>
    </rPh>
    <rPh sb="30" eb="32">
      <t>シンセイ</t>
    </rPh>
    <rPh sb="32" eb="34">
      <t>キカン</t>
    </rPh>
    <rPh sb="36" eb="38">
      <t>シュウカン</t>
    </rPh>
    <rPh sb="38" eb="40">
      <t>ミマン</t>
    </rPh>
    <rPh sb="41" eb="43">
      <t>バアイ</t>
    </rPh>
    <rPh sb="45" eb="47">
      <t>ホウテイ</t>
    </rPh>
    <rPh sb="47" eb="49">
      <t>キュウジツ</t>
    </rPh>
    <rPh sb="50" eb="52">
      <t>セッテイ</t>
    </rPh>
    <rPh sb="53" eb="55">
      <t>フヨウ</t>
    </rPh>
    <phoneticPr fontId="3"/>
  </si>
  <si>
    <t>時給種別CD</t>
    <rPh sb="0" eb="2">
      <t>ジキュウ</t>
    </rPh>
    <rPh sb="2" eb="4">
      <t>シュベツ</t>
    </rPh>
    <phoneticPr fontId="3"/>
  </si>
  <si>
    <t>時給単価</t>
    <rPh sb="0" eb="2">
      <t>ジキュウ</t>
    </rPh>
    <rPh sb="2" eb="4">
      <t>タンカ</t>
    </rPh>
    <phoneticPr fontId="3"/>
  </si>
  <si>
    <t>単価設定理由</t>
    <rPh sb="0" eb="2">
      <t>タンカ</t>
    </rPh>
    <rPh sb="2" eb="4">
      <t>セッテイ</t>
    </rPh>
    <rPh sb="4" eb="6">
      <t>リユウ</t>
    </rPh>
    <phoneticPr fontId="3"/>
  </si>
  <si>
    <t>資金種別</t>
    <rPh sb="0" eb="2">
      <t>シキン</t>
    </rPh>
    <rPh sb="2" eb="4">
      <t>シュベツ</t>
    </rPh>
    <phoneticPr fontId="3"/>
  </si>
  <si>
    <t>説明</t>
    <rPh sb="0" eb="2">
      <t>セツメイ</t>
    </rPh>
    <phoneticPr fontId="3"/>
  </si>
  <si>
    <t>管轄事務担当</t>
    <rPh sb="0" eb="2">
      <t>カンカツ</t>
    </rPh>
    <rPh sb="2" eb="4">
      <t>ジム</t>
    </rPh>
    <rPh sb="4" eb="6">
      <t>タントウ</t>
    </rPh>
    <phoneticPr fontId="3"/>
  </si>
  <si>
    <t>1. 経常費、SG経常費、間接経費、指定寄付を選択した場合</t>
    <rPh sb="23" eb="25">
      <t>センタク</t>
    </rPh>
    <rPh sb="27" eb="29">
      <t>バアイ</t>
    </rPh>
    <phoneticPr fontId="3"/>
  </si>
  <si>
    <t>2. 外部資金を選択した場合</t>
    <rPh sb="8" eb="10">
      <t>センタク</t>
    </rPh>
    <phoneticPr fontId="3"/>
  </si>
  <si>
    <t>所定曜日毎の
始業・終業時刻</t>
    <rPh sb="0" eb="2">
      <t>ショテイ</t>
    </rPh>
    <rPh sb="2" eb="4">
      <t>ヨウビ</t>
    </rPh>
    <rPh sb="4" eb="5">
      <t>ゴト</t>
    </rPh>
    <phoneticPr fontId="3"/>
  </si>
  <si>
    <t>勤務管理責任者1
(所属長）</t>
    <rPh sb="0" eb="2">
      <t>キンム</t>
    </rPh>
    <rPh sb="2" eb="4">
      <t>カンリ</t>
    </rPh>
    <rPh sb="4" eb="6">
      <t>セキニン</t>
    </rPh>
    <rPh sb="6" eb="7">
      <t>シャ</t>
    </rPh>
    <rPh sb="10" eb="13">
      <t>ショゾクチョウ</t>
    </rPh>
    <phoneticPr fontId="3"/>
  </si>
  <si>
    <t>勤務管理責任者2
（所属長）</t>
    <rPh sb="0" eb="2">
      <t>キンム</t>
    </rPh>
    <rPh sb="2" eb="4">
      <t>カンリ</t>
    </rPh>
    <rPh sb="4" eb="6">
      <t>セキニン</t>
    </rPh>
    <rPh sb="6" eb="7">
      <t>シャ</t>
    </rPh>
    <rPh sb="10" eb="13">
      <t>ショゾクチョウ</t>
    </rPh>
    <phoneticPr fontId="3"/>
  </si>
  <si>
    <t>本申請書を作成した年月日を記入してください。</t>
    <rPh sb="0" eb="1">
      <t>ホン</t>
    </rPh>
    <rPh sb="1" eb="3">
      <t>シンセイ</t>
    </rPh>
    <rPh sb="3" eb="4">
      <t>ショ</t>
    </rPh>
    <rPh sb="5" eb="7">
      <t>サクセイ</t>
    </rPh>
    <rPh sb="9" eb="12">
      <t>ネンガッピ</t>
    </rPh>
    <phoneticPr fontId="3"/>
  </si>
  <si>
    <t>99.　その他（下欄に記入してください）</t>
    <rPh sb="6" eb="7">
      <t>タ</t>
    </rPh>
    <rPh sb="8" eb="9">
      <t>シタ</t>
    </rPh>
    <rPh sb="9" eb="10">
      <t>ラン</t>
    </rPh>
    <phoneticPr fontId="3"/>
  </si>
  <si>
    <t>自動計算にて数値が記入されます。修正不可です。</t>
    <rPh sb="0" eb="2">
      <t>ジドウ</t>
    </rPh>
    <rPh sb="2" eb="4">
      <t>ケイサン</t>
    </rPh>
    <rPh sb="6" eb="8">
      <t>スウチ</t>
    </rPh>
    <rPh sb="16" eb="18">
      <t>シュウセイ</t>
    </rPh>
    <rPh sb="18" eb="20">
      <t>フカ</t>
    </rPh>
    <phoneticPr fontId="3"/>
  </si>
  <si>
    <t>時給種別CDが995～999（B・C欄単価）の場合、必ず記入してください。</t>
    <rPh sb="0" eb="2">
      <t>ジキュウ</t>
    </rPh>
    <rPh sb="2" eb="4">
      <t>シュベツ</t>
    </rPh>
    <rPh sb="26" eb="27">
      <t>カナラ</t>
    </rPh>
    <phoneticPr fontId="3"/>
  </si>
  <si>
    <t>ピンク色の欄は記入必須、水色の欄は記入任意、灰色の欄は記入不要です。</t>
    <rPh sb="3" eb="4">
      <t>イロ</t>
    </rPh>
    <rPh sb="5" eb="6">
      <t>ラン</t>
    </rPh>
    <rPh sb="7" eb="9">
      <t>キニュウ</t>
    </rPh>
    <rPh sb="15" eb="16">
      <t>ラン</t>
    </rPh>
    <rPh sb="22" eb="24">
      <t>ハイイロ</t>
    </rPh>
    <rPh sb="25" eb="26">
      <t>ラン</t>
    </rPh>
    <phoneticPr fontId="3"/>
  </si>
  <si>
    <t>新規採用で番号が付与されていない場合や不明な場合は、空欄で結構です。雇用契約書に記載し通知します。</t>
    <rPh sb="0" eb="2">
      <t>シンキ</t>
    </rPh>
    <rPh sb="2" eb="4">
      <t>サイヨウ</t>
    </rPh>
    <rPh sb="5" eb="7">
      <t>バンゴウ</t>
    </rPh>
    <rPh sb="8" eb="10">
      <t>フヨ</t>
    </rPh>
    <rPh sb="16" eb="18">
      <t>バアイ</t>
    </rPh>
    <rPh sb="19" eb="21">
      <t>フメイ</t>
    </rPh>
    <rPh sb="29" eb="31">
      <t>ケッコウ</t>
    </rPh>
    <phoneticPr fontId="3"/>
  </si>
  <si>
    <t>不明な場合は、空欄で結構です。雇用契約書に記載し通知します。</t>
    <phoneticPr fontId="3"/>
  </si>
  <si>
    <t>プルダウンより選択してください。</t>
    <rPh sb="7" eb="9">
      <t>センタク</t>
    </rPh>
    <phoneticPr fontId="3"/>
  </si>
  <si>
    <t>※所属地区と異なる場合のみ、プルダウンより選択</t>
    <rPh sb="1" eb="3">
      <t>ショゾク</t>
    </rPh>
    <rPh sb="3" eb="5">
      <t>チク</t>
    </rPh>
    <rPh sb="6" eb="7">
      <t>コト</t>
    </rPh>
    <rPh sb="9" eb="11">
      <t>バアイ</t>
    </rPh>
    <rPh sb="21" eb="23">
      <t>センタク</t>
    </rPh>
    <phoneticPr fontId="3"/>
  </si>
  <si>
    <t>前任者の退職、繁忙による人員増加等の理由があれば、記入してください。</t>
    <rPh sb="0" eb="3">
      <t>ゼンニンシャ</t>
    </rPh>
    <rPh sb="4" eb="6">
      <t>タイショク</t>
    </rPh>
    <rPh sb="7" eb="9">
      <t>ハンボウ</t>
    </rPh>
    <rPh sb="12" eb="14">
      <t>ジンイン</t>
    </rPh>
    <rPh sb="14" eb="16">
      <t>ゾウカ</t>
    </rPh>
    <rPh sb="16" eb="17">
      <t>トウ</t>
    </rPh>
    <rPh sb="18" eb="20">
      <t>リユウ</t>
    </rPh>
    <phoneticPr fontId="3"/>
  </si>
  <si>
    <t>所定曜日毎の始業・終業時刻</t>
    <rPh sb="0" eb="2">
      <t>ショテイ</t>
    </rPh>
    <rPh sb="2" eb="5">
      <t>ヨウビゴト</t>
    </rPh>
    <rPh sb="6" eb="8">
      <t>シギョウ</t>
    </rPh>
    <rPh sb="9" eb="11">
      <t>シュウギョウ</t>
    </rPh>
    <rPh sb="11" eb="13">
      <t>ジコク</t>
    </rPh>
    <phoneticPr fontId="3"/>
  </si>
  <si>
    <t>3.　労働条件</t>
    <rPh sb="3" eb="5">
      <t>ロウドウ</t>
    </rPh>
    <rPh sb="5" eb="7">
      <t>ジョウケン</t>
    </rPh>
    <phoneticPr fontId="3"/>
  </si>
  <si>
    <t>①②のいずれかを選択してください。</t>
    <rPh sb="8" eb="10">
      <t>センタク</t>
    </rPh>
    <phoneticPr fontId="3"/>
  </si>
  <si>
    <t>備考①</t>
    <rPh sb="0" eb="2">
      <t>ビコウ</t>
    </rPh>
    <phoneticPr fontId="3"/>
  </si>
  <si>
    <t>備考②</t>
    <rPh sb="0" eb="2">
      <t>ビコウ</t>
    </rPh>
    <phoneticPr fontId="3"/>
  </si>
  <si>
    <t>①を選択した場合のみ、各曜日の始業・終業時刻を記入してください。</t>
    <rPh sb="2" eb="4">
      <t>センタク</t>
    </rPh>
    <rPh sb="6" eb="8">
      <t>バアイ</t>
    </rPh>
    <rPh sb="20" eb="22">
      <t>ジコク</t>
    </rPh>
    <phoneticPr fontId="3"/>
  </si>
  <si>
    <t>①を選択した場合で、30分、2時間等の1時間以外の休憩時間を取得する場合は、実際の労働時間を記入してください。
あわせて、必ず始業・終業時刻を適宜調整のうえ、記入してください。</t>
    <rPh sb="20" eb="22">
      <t>ジカン</t>
    </rPh>
    <rPh sb="22" eb="24">
      <t>イガイ</t>
    </rPh>
    <rPh sb="25" eb="27">
      <t>キュウケイ</t>
    </rPh>
    <rPh sb="27" eb="29">
      <t>ジカン</t>
    </rPh>
    <rPh sb="30" eb="32">
      <t>シュトク</t>
    </rPh>
    <rPh sb="61" eb="62">
      <t>カナラ</t>
    </rPh>
    <rPh sb="63" eb="65">
      <t>シギョウ</t>
    </rPh>
    <rPh sb="66" eb="68">
      <t>シュウギョウ</t>
    </rPh>
    <rPh sb="68" eb="70">
      <t>ジコク</t>
    </rPh>
    <rPh sb="71" eb="73">
      <t>テキギ</t>
    </rPh>
    <rPh sb="73" eb="75">
      <t>チョウセイ</t>
    </rPh>
    <rPh sb="79" eb="81">
      <t>キニュウ</t>
    </rPh>
    <phoneticPr fontId="3"/>
  </si>
  <si>
    <t>研究者コード</t>
    <rPh sb="0" eb="3">
      <t>ケンキュウシャ</t>
    </rPh>
    <phoneticPr fontId="3"/>
  </si>
  <si>
    <t>勤務管理
承認代行者1-2</t>
    <rPh sb="0" eb="2">
      <t>キンム</t>
    </rPh>
    <rPh sb="2" eb="4">
      <t>カンリ</t>
    </rPh>
    <rPh sb="5" eb="7">
      <t>ショウニン</t>
    </rPh>
    <rPh sb="7" eb="10">
      <t>ダイコウシャ</t>
    </rPh>
    <phoneticPr fontId="3"/>
  </si>
  <si>
    <t>勤務管理
承認代行者2-2</t>
    <rPh sb="0" eb="2">
      <t>キンム</t>
    </rPh>
    <rPh sb="2" eb="4">
      <t>カンリ</t>
    </rPh>
    <rPh sb="5" eb="7">
      <t>ショウニン</t>
    </rPh>
    <rPh sb="7" eb="10">
      <t>ダイコウシャ</t>
    </rPh>
    <phoneticPr fontId="3"/>
  </si>
  <si>
    <t>別シートの【CD表】を参照のうえ、7桁のコードを記入してください。従来の採用申請書の「事務担当」の所属CDを記入してください。</t>
    <rPh sb="0" eb="5">
      <t>ベツsh</t>
    </rPh>
    <rPh sb="8" eb="9">
      <t>オモテ</t>
    </rPh>
    <rPh sb="11" eb="13">
      <t>サンショウ</t>
    </rPh>
    <rPh sb="18" eb="19">
      <t>ケタ</t>
    </rPh>
    <rPh sb="33" eb="42">
      <t>10ラ</t>
    </rPh>
    <rPh sb="43" eb="47">
      <t>ジm</t>
    </rPh>
    <rPh sb="49" eb="51">
      <t>ショゾk</t>
    </rPh>
    <rPh sb="54" eb="56">
      <t>キニュウ</t>
    </rPh>
    <phoneticPr fontId="3"/>
  </si>
  <si>
    <t>日</t>
    <rPh sb="0" eb="1">
      <t>ニチ</t>
    </rPh>
    <phoneticPr fontId="3"/>
  </si>
  <si>
    <t>6.　管轄事務担当</t>
    <rPh sb="3" eb="5">
      <t>カンカツ</t>
    </rPh>
    <rPh sb="5" eb="7">
      <t>ジム</t>
    </rPh>
    <rPh sb="7" eb="9">
      <t>タントウ</t>
    </rPh>
    <phoneticPr fontId="3"/>
  </si>
  <si>
    <t>5.　申請者</t>
    <rPh sb="3" eb="5">
      <t>シンセイ</t>
    </rPh>
    <rPh sb="5" eb="6">
      <t>シャ</t>
    </rPh>
    <phoneticPr fontId="3"/>
  </si>
  <si>
    <t>1.　被雇用者</t>
    <rPh sb="3" eb="7">
      <t>ヒコヨウシャ</t>
    </rPh>
    <phoneticPr fontId="3"/>
  </si>
  <si>
    <t>※勤務地が塾外の場合は必ず記入</t>
    <rPh sb="1" eb="4">
      <t>キンムチ</t>
    </rPh>
    <rPh sb="5" eb="6">
      <t>ジュク</t>
    </rPh>
    <rPh sb="6" eb="7">
      <t>ガイ</t>
    </rPh>
    <rPh sb="8" eb="10">
      <t>バアイ</t>
    </rPh>
    <rPh sb="11" eb="12">
      <t>カナラ</t>
    </rPh>
    <phoneticPr fontId="3"/>
  </si>
  <si>
    <t>所属名</t>
    <rPh sb="0" eb="2">
      <t>ショゾク</t>
    </rPh>
    <rPh sb="2" eb="3">
      <t>メイ</t>
    </rPh>
    <phoneticPr fontId="3"/>
  </si>
  <si>
    <t>大学院生（本塾＿鶴岡）</t>
    <rPh sb="5" eb="6">
      <t>ホン</t>
    </rPh>
    <rPh sb="6" eb="7">
      <t>ジュク</t>
    </rPh>
    <phoneticPr fontId="1"/>
  </si>
  <si>
    <t>大学院生（他大学＿鶴岡）</t>
    <rPh sb="5" eb="8">
      <t>タダイガク</t>
    </rPh>
    <phoneticPr fontId="1"/>
  </si>
  <si>
    <t>実習指導者（看護医療学部＿一般）</t>
    <rPh sb="13" eb="15">
      <t>イッパン</t>
    </rPh>
    <phoneticPr fontId="1"/>
  </si>
  <si>
    <t>実習指導者（看護医療学部＿本塾大学院生）</t>
    <rPh sb="13" eb="14">
      <t>ホン</t>
    </rPh>
    <rPh sb="14" eb="15">
      <t>ジュク</t>
    </rPh>
    <rPh sb="15" eb="17">
      <t>ダイガク</t>
    </rPh>
    <rPh sb="17" eb="19">
      <t>インセイ</t>
    </rPh>
    <phoneticPr fontId="1"/>
  </si>
  <si>
    <t>実習指導者（看護医療学部＿他大学院生）</t>
    <rPh sb="13" eb="14">
      <t>ホカ</t>
    </rPh>
    <rPh sb="14" eb="16">
      <t>ダイガク</t>
    </rPh>
    <rPh sb="16" eb="18">
      <t>インセイ</t>
    </rPh>
    <phoneticPr fontId="1"/>
  </si>
  <si>
    <t>保セ（特例1）</t>
    <rPh sb="0" eb="1">
      <t>ホ</t>
    </rPh>
    <rPh sb="3" eb="5">
      <t>トクレイ</t>
    </rPh>
    <phoneticPr fontId="1"/>
  </si>
  <si>
    <t>保セ（特例2）</t>
    <rPh sb="0" eb="1">
      <t>ホ</t>
    </rPh>
    <rPh sb="3" eb="5">
      <t>トクレイ</t>
    </rPh>
    <phoneticPr fontId="1"/>
  </si>
  <si>
    <t>保セ（特例3）</t>
    <rPh sb="0" eb="1">
      <t>ホ</t>
    </rPh>
    <rPh sb="3" eb="5">
      <t>トクレイ</t>
    </rPh>
    <phoneticPr fontId="1"/>
  </si>
  <si>
    <t>一般事務・技術</t>
  </si>
  <si>
    <t>保セ（カウンセラー）</t>
  </si>
  <si>
    <t>大学生（本塾＿鶴岡）</t>
  </si>
  <si>
    <t>大学生（他大学＿鶴岡）</t>
  </si>
  <si>
    <t>高校生（本塾）</t>
  </si>
  <si>
    <t>保セ</t>
  </si>
  <si>
    <t>その他（期末手当無_本塾大学生）</t>
  </si>
  <si>
    <t>その他（期末手当無_他大学生）</t>
  </si>
  <si>
    <t>時給種別</t>
    <rPh sb="0" eb="2">
      <t>ジキュウ</t>
    </rPh>
    <rPh sb="2" eb="4">
      <t>シュベツ</t>
    </rPh>
    <phoneticPr fontId="3"/>
  </si>
  <si>
    <t>臨時職員（アルバイト）採用申請書　　　</t>
    <rPh sb="0" eb="2">
      <t>リンジ</t>
    </rPh>
    <rPh sb="2" eb="4">
      <t>ショクイン</t>
    </rPh>
    <rPh sb="11" eb="13">
      <t>サイヨウ</t>
    </rPh>
    <rPh sb="13" eb="15">
      <t>シンセイ</t>
    </rPh>
    <rPh sb="15" eb="16">
      <t>ショ</t>
    </rPh>
    <phoneticPr fontId="3"/>
  </si>
  <si>
    <r>
      <rPr>
        <sz val="7"/>
        <color theme="1"/>
        <rFont val="ＭＳ Ｐゴシック"/>
        <family val="3"/>
        <charset val="128"/>
        <scheme val="minor"/>
      </rPr>
      <t>学籍番号</t>
    </r>
    <r>
      <rPr>
        <sz val="9"/>
        <color theme="1"/>
        <rFont val="ＭＳ Ｐゴシック"/>
        <family val="3"/>
        <charset val="128"/>
        <scheme val="minor"/>
      </rPr>
      <t xml:space="preserve">
</t>
    </r>
    <r>
      <rPr>
        <sz val="5"/>
        <color theme="1"/>
        <rFont val="ＭＳ Ｐゴシック"/>
        <family val="3"/>
        <charset val="128"/>
        <scheme val="minor"/>
      </rPr>
      <t>（塾生は記入必須）</t>
    </r>
    <rPh sb="0" eb="2">
      <t>ガクセキ</t>
    </rPh>
    <rPh sb="2" eb="4">
      <t>バンゴウ</t>
    </rPh>
    <rPh sb="6" eb="8">
      <t>ジュクセイ</t>
    </rPh>
    <rPh sb="11" eb="13">
      <t>ヒッス</t>
    </rPh>
    <phoneticPr fontId="3"/>
  </si>
  <si>
    <t>勤務管理責任者（所属長）</t>
    <rPh sb="0" eb="2">
      <t>キンム</t>
    </rPh>
    <rPh sb="2" eb="4">
      <t>カンリ</t>
    </rPh>
    <rPh sb="4" eb="6">
      <t>セキニン</t>
    </rPh>
    <rPh sb="6" eb="7">
      <t>シャ</t>
    </rPh>
    <rPh sb="8" eb="11">
      <t>ショゾクチョウ</t>
    </rPh>
    <phoneticPr fontId="3"/>
  </si>
  <si>
    <t>　　資金名称</t>
    <rPh sb="2" eb="4">
      <t>シキン</t>
    </rPh>
    <rPh sb="4" eb="6">
      <t>メイショウ</t>
    </rPh>
    <phoneticPr fontId="3"/>
  </si>
  <si>
    <t>　　資金管理者名　　　　雇用契約書に資金源の記入が必要な場合は、資金名称や資金管理者を記入してください。</t>
    <rPh sb="2" eb="4">
      <t>シキン</t>
    </rPh>
    <rPh sb="4" eb="6">
      <t>カンリ</t>
    </rPh>
    <rPh sb="6" eb="7">
      <t>シャ</t>
    </rPh>
    <rPh sb="7" eb="8">
      <t>メイ</t>
    </rPh>
    <phoneticPr fontId="3"/>
  </si>
  <si>
    <t>　　年度：　　　　　　　該当年度を記入してください。</t>
    <rPh sb="2" eb="4">
      <t>ネンド</t>
    </rPh>
    <phoneticPr fontId="3"/>
  </si>
  <si>
    <t>　　研究課題番号：　REVOLUTIONに登録の番号を記入してください。</t>
    <rPh sb="2" eb="4">
      <t>ケンキュウ</t>
    </rPh>
    <rPh sb="4" eb="6">
      <t>カダイ</t>
    </rPh>
    <rPh sb="6" eb="8">
      <t>バンゴウ</t>
    </rPh>
    <phoneticPr fontId="3"/>
  </si>
  <si>
    <t>　　研究者コード：　　資金代表者の教職員番号を記入してください。</t>
    <rPh sb="2" eb="5">
      <t>ケンキュウシャ</t>
    </rPh>
    <phoneticPr fontId="3"/>
  </si>
  <si>
    <t>国籍CD</t>
    <rPh sb="0" eb="2">
      <t>コクセキ</t>
    </rPh>
    <phoneticPr fontId="3"/>
  </si>
  <si>
    <t>国名</t>
    <rPh sb="0" eb="2">
      <t>コクメイ</t>
    </rPh>
    <phoneticPr fontId="3"/>
  </si>
  <si>
    <t>392</t>
  </si>
  <si>
    <t>性別</t>
    <rPh sb="0" eb="2">
      <t>セイベツ</t>
    </rPh>
    <phoneticPr fontId="3"/>
  </si>
  <si>
    <t>性別CD</t>
    <rPh sb="0" eb="2">
      <t>セイベツ</t>
    </rPh>
    <phoneticPr fontId="3"/>
  </si>
  <si>
    <t>労働条件</t>
    <rPh sb="0" eb="2">
      <t>ロウドウ</t>
    </rPh>
    <rPh sb="2" eb="4">
      <t>ジョウケン</t>
    </rPh>
    <phoneticPr fontId="3"/>
  </si>
  <si>
    <r>
      <t>備考①</t>
    </r>
    <r>
      <rPr>
        <b/>
        <sz val="8"/>
        <color theme="3"/>
        <rFont val="ＭＳ Ｐゴシック"/>
        <family val="3"/>
        <charset val="128"/>
        <scheme val="minor"/>
      </rPr>
      <t>↓</t>
    </r>
    <rPh sb="0" eb="2">
      <t>ビコウ</t>
    </rPh>
    <phoneticPr fontId="3"/>
  </si>
  <si>
    <r>
      <t>管轄事務担当とは、従来の採用申請書下部の</t>
    </r>
    <r>
      <rPr>
        <b/>
        <sz val="9"/>
        <color theme="1"/>
        <rFont val="ＭＳ Ｐゴシック"/>
        <family val="3"/>
        <charset val="128"/>
        <scheme val="minor"/>
      </rPr>
      <t>「地区受付」</t>
    </r>
    <r>
      <rPr>
        <sz val="9"/>
        <color theme="1"/>
        <rFont val="ＭＳ Ｐゴシック"/>
        <family val="3"/>
        <charset val="128"/>
        <scheme val="minor"/>
      </rPr>
      <t>に該当します。</t>
    </r>
    <rPh sb="0" eb="2">
      <t>カンカツ</t>
    </rPh>
    <rPh sb="2" eb="4">
      <t>ジム</t>
    </rPh>
    <rPh sb="4" eb="6">
      <t>タントウ</t>
    </rPh>
    <rPh sb="27" eb="29">
      <t>ガイトウ</t>
    </rPh>
    <phoneticPr fontId="3"/>
  </si>
  <si>
    <t>労働条件記入方法</t>
    <rPh sb="0" eb="2">
      <t>ロウドウ</t>
    </rPh>
    <rPh sb="6" eb="8">
      <t>ホウホウ</t>
    </rPh>
    <phoneticPr fontId="3"/>
  </si>
  <si>
    <t>採用申請書　記入方法</t>
    <rPh sb="0" eb="2">
      <t>サイヨウ</t>
    </rPh>
    <rPh sb="2" eb="4">
      <t>シンセイ</t>
    </rPh>
    <rPh sb="4" eb="5">
      <t>ショ</t>
    </rPh>
    <phoneticPr fontId="3"/>
  </si>
  <si>
    <t>別シートの【労働条件記入方法】をご参照のうえ、①または②を選択し、必要項目を記入してください。</t>
    <rPh sb="6" eb="8">
      <t>ロウドウ</t>
    </rPh>
    <rPh sb="29" eb="31">
      <t>センタク</t>
    </rPh>
    <rPh sb="33" eb="35">
      <t>ヒツヨウ</t>
    </rPh>
    <rPh sb="35" eb="37">
      <t>コウモク</t>
    </rPh>
    <phoneticPr fontId="3"/>
  </si>
  <si>
    <t>　　　例）　9:00-10:00（1時間労働）、10:00-15:00（5時間休憩）、15:00-22:00（7時間労働）　合計：8時間労働、休憩5時間　の場合</t>
    <rPh sb="3" eb="5">
      <t>レイ</t>
    </rPh>
    <rPh sb="18" eb="20">
      <t>ジカン</t>
    </rPh>
    <rPh sb="37" eb="39">
      <t>ジカン</t>
    </rPh>
    <rPh sb="56" eb="58">
      <t>ジカン</t>
    </rPh>
    <rPh sb="62" eb="64">
      <t>ゴウケイ</t>
    </rPh>
    <rPh sb="66" eb="68">
      <t>ジカン</t>
    </rPh>
    <rPh sb="71" eb="73">
      <t>キュウケイ</t>
    </rPh>
    <rPh sb="74" eb="76">
      <t>ジカン</t>
    </rPh>
    <rPh sb="78" eb="80">
      <t>バアイ</t>
    </rPh>
    <phoneticPr fontId="3"/>
  </si>
  <si>
    <t>国名CD</t>
    <rPh sb="0" eb="1">
      <t>クニ</t>
    </rPh>
    <rPh sb="1" eb="2">
      <t>メイ</t>
    </rPh>
    <phoneticPr fontId="3"/>
  </si>
  <si>
    <t>国名</t>
    <rPh sb="0" eb="2">
      <t>コクメイ</t>
    </rPh>
    <phoneticPr fontId="3"/>
  </si>
  <si>
    <t>036</t>
  </si>
  <si>
    <t>040</t>
  </si>
  <si>
    <t>050</t>
  </si>
  <si>
    <t>056</t>
  </si>
  <si>
    <t>076</t>
  </si>
  <si>
    <t>100</t>
  </si>
  <si>
    <t>116</t>
  </si>
  <si>
    <t>124</t>
  </si>
  <si>
    <t>152</t>
  </si>
  <si>
    <t>156</t>
  </si>
  <si>
    <t>170</t>
  </si>
  <si>
    <t>188</t>
  </si>
  <si>
    <t>192</t>
  </si>
  <si>
    <t>208</t>
  </si>
  <si>
    <t>246</t>
  </si>
  <si>
    <t>250</t>
  </si>
  <si>
    <t>300</t>
  </si>
  <si>
    <t>348</t>
  </si>
  <si>
    <t>352</t>
  </si>
  <si>
    <t>356</t>
  </si>
  <si>
    <t>360</t>
  </si>
  <si>
    <t>364</t>
  </si>
  <si>
    <t>368</t>
  </si>
  <si>
    <t>372</t>
  </si>
  <si>
    <t>380</t>
  </si>
  <si>
    <t>388</t>
  </si>
  <si>
    <t>408</t>
  </si>
  <si>
    <t>410</t>
  </si>
  <si>
    <t>418</t>
  </si>
  <si>
    <t>458</t>
  </si>
  <si>
    <t>484</t>
  </si>
  <si>
    <t>496</t>
  </si>
  <si>
    <t>504</t>
  </si>
  <si>
    <t>524</t>
  </si>
  <si>
    <t>528</t>
  </si>
  <si>
    <t>554</t>
  </si>
  <si>
    <t>566</t>
  </si>
  <si>
    <t>578</t>
  </si>
  <si>
    <t>604</t>
  </si>
  <si>
    <t>608</t>
  </si>
  <si>
    <t>616</t>
  </si>
  <si>
    <t>620</t>
  </si>
  <si>
    <t>643</t>
  </si>
  <si>
    <t>682</t>
  </si>
  <si>
    <t>702</t>
  </si>
  <si>
    <t>704</t>
  </si>
  <si>
    <t>710</t>
  </si>
  <si>
    <t>724</t>
  </si>
  <si>
    <t>752</t>
  </si>
  <si>
    <t>756</t>
  </si>
  <si>
    <t>764</t>
  </si>
  <si>
    <t>784</t>
  </si>
  <si>
    <t>792</t>
  </si>
  <si>
    <t>804</t>
  </si>
  <si>
    <t>818</t>
  </si>
  <si>
    <t>826</t>
  </si>
  <si>
    <t>840</t>
  </si>
  <si>
    <t>860</t>
  </si>
  <si>
    <t>032</t>
    <phoneticPr fontId="3"/>
  </si>
  <si>
    <t>アルゼンチン</t>
  </si>
  <si>
    <t>オーストラリア</t>
  </si>
  <si>
    <t>オーストリア</t>
  </si>
  <si>
    <t>バングラデシュ</t>
  </si>
  <si>
    <t>ベルギー</t>
  </si>
  <si>
    <t>ブラジル</t>
  </si>
  <si>
    <t>ブルガリア</t>
  </si>
  <si>
    <t>カンボジア</t>
  </si>
  <si>
    <t>カナダ</t>
  </si>
  <si>
    <t>チリ</t>
  </si>
  <si>
    <t>中国</t>
  </si>
  <si>
    <t>コロンビア</t>
  </si>
  <si>
    <t>コスタリカ</t>
  </si>
  <si>
    <t>キューバ</t>
  </si>
  <si>
    <t>デンマーク</t>
  </si>
  <si>
    <t>フィンランド</t>
  </si>
  <si>
    <t>フランス</t>
  </si>
  <si>
    <t>ギリシャ</t>
  </si>
  <si>
    <t>ハンガリー</t>
  </si>
  <si>
    <t>アイスランド</t>
  </si>
  <si>
    <t>インド</t>
  </si>
  <si>
    <t>インドネシア</t>
  </si>
  <si>
    <t>イラン</t>
  </si>
  <si>
    <t>イラク</t>
  </si>
  <si>
    <t>アイルランド</t>
  </si>
  <si>
    <t>イタリア</t>
  </si>
  <si>
    <t>ジャマイカ</t>
  </si>
  <si>
    <t>日本</t>
  </si>
  <si>
    <t>朝鮮民主主義人民共和国</t>
  </si>
  <si>
    <t>大韓民国</t>
  </si>
  <si>
    <t>ラオス</t>
  </si>
  <si>
    <t>マレーシア</t>
  </si>
  <si>
    <t>メキシコ</t>
  </si>
  <si>
    <t>モンゴル</t>
  </si>
  <si>
    <t>モロッコ</t>
  </si>
  <si>
    <t>ネパール</t>
  </si>
  <si>
    <t>オランダ</t>
  </si>
  <si>
    <t>ニュージーランド</t>
  </si>
  <si>
    <t>ナイジェリア</t>
  </si>
  <si>
    <t>ノルウェー</t>
  </si>
  <si>
    <t>ペルー</t>
  </si>
  <si>
    <t>フィリピン</t>
  </si>
  <si>
    <t>ポーランド</t>
  </si>
  <si>
    <t>ポルトガル</t>
  </si>
  <si>
    <t>ロシア</t>
  </si>
  <si>
    <t>サウジアラビア</t>
  </si>
  <si>
    <t>シンガポール</t>
  </si>
  <si>
    <t>ベトナム</t>
  </si>
  <si>
    <t>南アフリカ</t>
  </si>
  <si>
    <t>スペイン</t>
  </si>
  <si>
    <t>スウェーデン</t>
  </si>
  <si>
    <t>スイス</t>
  </si>
  <si>
    <t>タイ</t>
  </si>
  <si>
    <t>アラブ首長国連邦</t>
  </si>
  <si>
    <t>トルコ</t>
  </si>
  <si>
    <t>ウクライナ</t>
  </si>
  <si>
    <t>エジプト</t>
  </si>
  <si>
    <t>英国</t>
  </si>
  <si>
    <t>米国</t>
  </si>
  <si>
    <t>ウズベキスタン</t>
  </si>
  <si>
    <t>その他</t>
    <rPh sb="2" eb="3">
      <t>タ</t>
    </rPh>
    <phoneticPr fontId="3"/>
  </si>
  <si>
    <t>　　　　【管轄事務担当】の欄に記入してください。</t>
    <rPh sb="5" eb="7">
      <t>カンカツ</t>
    </rPh>
    <rPh sb="7" eb="9">
      <t>ジム</t>
    </rPh>
    <rPh sb="9" eb="11">
      <t>タントウ</t>
    </rPh>
    <rPh sb="13" eb="14">
      <t>ラン</t>
    </rPh>
    <phoneticPr fontId="3"/>
  </si>
  <si>
    <t>（※1）従来の採用申請書の「事務担当」が右記の場合は、勤務管理責任者（所属長）の欄ではなく、</t>
    <rPh sb="4" eb="6">
      <t>ジュウライ</t>
    </rPh>
    <rPh sb="7" eb="9">
      <t>サイヨウ</t>
    </rPh>
    <rPh sb="9" eb="11">
      <t>シンセイ</t>
    </rPh>
    <rPh sb="11" eb="12">
      <t>ショ</t>
    </rPh>
    <rPh sb="14" eb="16">
      <t>ジム</t>
    </rPh>
    <rPh sb="16" eb="18">
      <t>タントウ</t>
    </rPh>
    <rPh sb="20" eb="22">
      <t>ウキ</t>
    </rPh>
    <rPh sb="23" eb="25">
      <t>バアイ</t>
    </rPh>
    <rPh sb="27" eb="29">
      <t>キンム</t>
    </rPh>
    <rPh sb="29" eb="31">
      <t>カンリ</t>
    </rPh>
    <rPh sb="31" eb="33">
      <t>セキニン</t>
    </rPh>
    <rPh sb="33" eb="34">
      <t>シャ</t>
    </rPh>
    <rPh sb="35" eb="38">
      <t>ショゾクチョウ</t>
    </rPh>
    <rPh sb="40" eb="41">
      <t>ラン</t>
    </rPh>
    <phoneticPr fontId="3"/>
  </si>
  <si>
    <t>健康保険・厚生年金／雇用保険</t>
    <rPh sb="0" eb="2">
      <t>ケンコウ</t>
    </rPh>
    <rPh sb="2" eb="4">
      <t>ホケン</t>
    </rPh>
    <rPh sb="5" eb="7">
      <t>コウセイ</t>
    </rPh>
    <rPh sb="7" eb="9">
      <t>ネンキン</t>
    </rPh>
    <rPh sb="10" eb="12">
      <t>コヨウ</t>
    </rPh>
    <rPh sb="12" eb="14">
      <t>ホケン</t>
    </rPh>
    <phoneticPr fontId="3"/>
  </si>
  <si>
    <r>
      <t>1日の労働時間が6時間超の場合必ずチェック</t>
    </r>
    <r>
      <rPr>
        <b/>
        <sz val="8"/>
        <color theme="3"/>
        <rFont val="ＭＳ Ｐゴシック"/>
        <family val="3"/>
        <charset val="128"/>
        <scheme val="minor"/>
      </rPr>
      <t>↓</t>
    </r>
    <rPh sb="15" eb="16">
      <t>カナラ</t>
    </rPh>
    <phoneticPr fontId="3"/>
  </si>
  <si>
    <t>雇用契約書上に、「従事すべき業務の内容は、義塾における【業務内容】とする。」という文章で印字されますので、【研究補助業務】、【事務補助業務】のように
簡潔に記入してください。最大45文字です。</t>
    <rPh sb="9" eb="14">
      <t>10ジスベk</t>
    </rPh>
    <rPh sb="14" eb="21">
      <t>ギョ</t>
    </rPh>
    <rPh sb="21" eb="27">
      <t>ギジュk</t>
    </rPh>
    <rPh sb="28" eb="30">
      <t>ギョウム</t>
    </rPh>
    <rPh sb="30" eb="32">
      <t>ナイヨウ</t>
    </rPh>
    <rPh sb="41" eb="43">
      <t>ブンショウ</t>
    </rPh>
    <rPh sb="44" eb="46">
      <t>インジ</t>
    </rPh>
    <phoneticPr fontId="3"/>
  </si>
  <si>
    <t>ドイツ</t>
    <phoneticPr fontId="3"/>
  </si>
  <si>
    <t>158</t>
  </si>
  <si>
    <t>276</t>
    <phoneticPr fontId="3"/>
  </si>
  <si>
    <t>台湾（中華民国）</t>
  </si>
  <si>
    <t>1.支給する</t>
    <rPh sb="2" eb="4">
      <t>シキュウ</t>
    </rPh>
    <phoneticPr fontId="3"/>
  </si>
  <si>
    <t>0.支給しない</t>
    <rPh sb="2" eb="4">
      <t>シキュウ</t>
    </rPh>
    <phoneticPr fontId="3"/>
  </si>
  <si>
    <t>1.加入</t>
    <rPh sb="2" eb="4">
      <t>カニュウ</t>
    </rPh>
    <phoneticPr fontId="3"/>
  </si>
  <si>
    <t>0.非加入</t>
    <rPh sb="2" eb="3">
      <t>ヒ</t>
    </rPh>
    <rPh sb="3" eb="5">
      <t>カニュウ</t>
    </rPh>
    <phoneticPr fontId="3"/>
  </si>
  <si>
    <t>備考</t>
    <rPh sb="0" eb="2">
      <t>ビコウ</t>
    </rPh>
    <phoneticPr fontId="3"/>
  </si>
  <si>
    <t>様式全体</t>
    <phoneticPr fontId="3"/>
  </si>
  <si>
    <r>
      <t>期間満了予定日</t>
    </r>
    <r>
      <rPr>
        <sz val="6.5"/>
        <color theme="1"/>
        <rFont val="ＭＳ Ｐゴシック"/>
        <family val="3"/>
        <charset val="128"/>
        <scheme val="minor"/>
      </rPr>
      <t>（最長任用予定日）</t>
    </r>
    <phoneticPr fontId="3"/>
  </si>
  <si>
    <t>臨時職員勤務管理システムによる勤怠申請に移行した場合、原則、本人に勤怠申請をしていただきますが、勤務入力代行者を設定すると、勤務管理
システム上で勤怠申請を行う権限が与えられます。申請したい場合は、記入してください。最大2名まで設定が可能です。
ただし、勤務管理責任者（所属長）は勤務入力代行者になれません。</t>
    <rPh sb="0" eb="2">
      <t>リンジ</t>
    </rPh>
    <rPh sb="2" eb="4">
      <t>ショクイン</t>
    </rPh>
    <rPh sb="4" eb="6">
      <t>キンム</t>
    </rPh>
    <rPh sb="6" eb="8">
      <t>カンリ</t>
    </rPh>
    <rPh sb="15" eb="17">
      <t>キンタイ</t>
    </rPh>
    <rPh sb="17" eb="19">
      <t>シンセイ</t>
    </rPh>
    <rPh sb="20" eb="22">
      <t>イコウ</t>
    </rPh>
    <rPh sb="24" eb="26">
      <t>バアイ</t>
    </rPh>
    <rPh sb="33" eb="35">
      <t>キンタイ</t>
    </rPh>
    <rPh sb="48" eb="50">
      <t>キンム</t>
    </rPh>
    <rPh sb="50" eb="52">
      <t>ニュウリョク</t>
    </rPh>
    <rPh sb="73" eb="75">
      <t>キンタイ</t>
    </rPh>
    <rPh sb="75" eb="77">
      <t>シンセイ</t>
    </rPh>
    <rPh sb="90" eb="92">
      <t>シンセイ</t>
    </rPh>
    <rPh sb="95" eb="97">
      <t>バアイ</t>
    </rPh>
    <rPh sb="99" eb="101">
      <t>キニュウ</t>
    </rPh>
    <rPh sb="140" eb="142">
      <t>キンム</t>
    </rPh>
    <rPh sb="142" eb="144">
      <t>ニュウリョク</t>
    </rPh>
    <phoneticPr fontId="3"/>
  </si>
  <si>
    <r>
      <rPr>
        <sz val="9"/>
        <color theme="1"/>
        <rFont val="ＭＳ Ｐゴシック"/>
        <family val="3"/>
        <charset val="128"/>
        <scheme val="minor"/>
      </rPr>
      <t>臨時職員は単年度契約のため、最長期間は1年です。</t>
    </r>
    <r>
      <rPr>
        <sz val="8.5"/>
        <color theme="1"/>
        <rFont val="ＭＳ Ｐゴシック"/>
        <family val="3"/>
        <charset val="128"/>
        <scheme val="minor"/>
      </rPr>
      <t xml:space="preserve">
</t>
    </r>
    <r>
      <rPr>
        <sz val="8.5"/>
        <color rgb="FFFF0000"/>
        <rFont val="ＭＳ Ｐゴシック"/>
        <family val="3"/>
        <charset val="128"/>
        <scheme val="minor"/>
      </rPr>
      <t>注：業務の依頼をする可能性がある期間について申請してください。申請期間は、雇用年限や有給休暇発生にも影響します。</t>
    </r>
    <rPh sb="0" eb="5">
      <t>リンj</t>
    </rPh>
    <rPh sb="5" eb="8">
      <t>タンネンドk､</t>
    </rPh>
    <rPh sb="20" eb="21">
      <t>ネン</t>
    </rPh>
    <rPh sb="25" eb="26">
      <t>チュウ</t>
    </rPh>
    <phoneticPr fontId="3"/>
  </si>
  <si>
    <t>①を選択した場合で、1日の労働時間が6時間を超える場合は、必ずチェックしてください。</t>
    <phoneticPr fontId="3"/>
  </si>
  <si>
    <t>　　研究課題名称：　雇用契約書上に、「資金源：【研究課題名称】」として印字されます。最大100文字です。</t>
    <rPh sb="2" eb="4">
      <t>ケンキュウ</t>
    </rPh>
    <rPh sb="4" eb="6">
      <t>カダイ</t>
    </rPh>
    <rPh sb="6" eb="8">
      <t>メイショウ</t>
    </rPh>
    <phoneticPr fontId="3"/>
  </si>
  <si>
    <t>臨時職員勤務管理システムによる勤怠申請に移行した場合、原則、勤務管理責任者（所属長）に承認していただきますが、勤務管理承認代行者を
設定すると、勤務管理システム上で承認を行う権限が与えられます。申請したい場合は、記入してください。
勤務管理責任者（所属長）1名につき、承認代行者を最大2名まで設定が可能です。</t>
    <rPh sb="30" eb="32">
      <t>キンム</t>
    </rPh>
    <rPh sb="32" eb="34">
      <t>カンリ</t>
    </rPh>
    <rPh sb="34" eb="36">
      <t>セキニン</t>
    </rPh>
    <rPh sb="36" eb="37">
      <t>シャ</t>
    </rPh>
    <rPh sb="38" eb="41">
      <t>ショゾクチョウ</t>
    </rPh>
    <rPh sb="43" eb="45">
      <t>ショウニン</t>
    </rPh>
    <rPh sb="57" eb="59">
      <t>カンリ</t>
    </rPh>
    <rPh sb="59" eb="61">
      <t>ショウニン</t>
    </rPh>
    <rPh sb="61" eb="64">
      <t>ダイコウシャ</t>
    </rPh>
    <phoneticPr fontId="3"/>
  </si>
  <si>
    <t>はい</t>
    <phoneticPr fontId="3"/>
  </si>
  <si>
    <t>いいえ</t>
    <phoneticPr fontId="3"/>
  </si>
  <si>
    <t>・同一の申請を誤って複数回送信した場合は、最後に送信された情報を受理します。</t>
  </si>
  <si>
    <t>別シートの【CD表】を参照のうえ、3桁のコードを直接記入するか、またはプルダウンより選択してください。CD表の備考を確認のうえ、誤りがないよう記入してください。</t>
    <rPh sb="0" eb="5">
      <t>ベツsh</t>
    </rPh>
    <rPh sb="8" eb="9">
      <t>オモテ</t>
    </rPh>
    <rPh sb="11" eb="13">
      <t>サンショウ</t>
    </rPh>
    <rPh sb="24" eb="26">
      <t>チョクセツ</t>
    </rPh>
    <rPh sb="26" eb="28">
      <t>キニュウ</t>
    </rPh>
    <rPh sb="42" eb="44">
      <t>センタク</t>
    </rPh>
    <rPh sb="53" eb="54">
      <t>ヒョウ</t>
    </rPh>
    <rPh sb="55" eb="57">
      <t>ビコウ</t>
    </rPh>
    <rPh sb="58" eb="60">
      <t>カクニン</t>
    </rPh>
    <rPh sb="64" eb="65">
      <t>アヤマ</t>
    </rPh>
    <rPh sb="71" eb="73">
      <t>キニュウ</t>
    </rPh>
    <phoneticPr fontId="3"/>
  </si>
  <si>
    <t>総務課</t>
    <rPh sb="0" eb="3">
      <t>ソウムカ</t>
    </rPh>
    <phoneticPr fontId="3"/>
  </si>
  <si>
    <t>湘南藤沢中・高等部事務室</t>
    <rPh sb="0" eb="2">
      <t>ショウナン</t>
    </rPh>
    <rPh sb="2" eb="4">
      <t>フジサワ</t>
    </rPh>
    <rPh sb="4" eb="5">
      <t>チュウ</t>
    </rPh>
    <rPh sb="6" eb="9">
      <t>コウトウブ</t>
    </rPh>
    <rPh sb="9" eb="12">
      <t>ジムシツ</t>
    </rPh>
    <phoneticPr fontId="3"/>
  </si>
  <si>
    <t>湘南藤沢（SFC中高）</t>
    <rPh sb="0" eb="2">
      <t>ショウナン</t>
    </rPh>
    <rPh sb="2" eb="4">
      <t>フジサワ</t>
    </rPh>
    <rPh sb="8" eb="10">
      <t>チュウコウ</t>
    </rPh>
    <phoneticPr fontId="3"/>
  </si>
  <si>
    <t>看護医療学部担当</t>
    <rPh sb="0" eb="2">
      <t>カンゴ</t>
    </rPh>
    <rPh sb="2" eb="4">
      <t>イリョウ</t>
    </rPh>
    <rPh sb="4" eb="6">
      <t>ガクブ</t>
    </rPh>
    <rPh sb="6" eb="8">
      <t>タントウ</t>
    </rPh>
    <phoneticPr fontId="3"/>
  </si>
  <si>
    <t>湘南藤沢（看護）</t>
    <rPh sb="0" eb="2">
      <t>ショウナン</t>
    </rPh>
    <rPh sb="2" eb="4">
      <t>フジサワ</t>
    </rPh>
    <rPh sb="5" eb="7">
      <t>カンゴ</t>
    </rPh>
    <phoneticPr fontId="3"/>
  </si>
  <si>
    <t>総務担当</t>
    <rPh sb="0" eb="2">
      <t>ソウム</t>
    </rPh>
    <rPh sb="2" eb="4">
      <t>タントウ</t>
    </rPh>
    <phoneticPr fontId="3"/>
  </si>
  <si>
    <t>湘南藤沢</t>
    <rPh sb="0" eb="2">
      <t>ショウナン</t>
    </rPh>
    <rPh sb="2" eb="4">
      <t>フジサワ</t>
    </rPh>
    <phoneticPr fontId="3"/>
  </si>
  <si>
    <t>志木高等学校事務室</t>
    <rPh sb="0" eb="2">
      <t>シキ</t>
    </rPh>
    <rPh sb="2" eb="4">
      <t>コウトウ</t>
    </rPh>
    <rPh sb="4" eb="6">
      <t>ガッコウ</t>
    </rPh>
    <rPh sb="6" eb="9">
      <t>ジムシツ</t>
    </rPh>
    <phoneticPr fontId="3"/>
  </si>
  <si>
    <t>運営サービス</t>
    <rPh sb="0" eb="2">
      <t>ウンエイ</t>
    </rPh>
    <phoneticPr fontId="3"/>
  </si>
  <si>
    <t>従来の採用申請書の「事務担当」所属</t>
    <rPh sb="0" eb="2">
      <t>ジュウライ</t>
    </rPh>
    <rPh sb="15" eb="17">
      <t>ショゾク</t>
    </rPh>
    <phoneticPr fontId="3"/>
  </si>
  <si>
    <t>提出担当所属</t>
    <rPh sb="0" eb="2">
      <t>テイシュツ</t>
    </rPh>
    <rPh sb="2" eb="4">
      <t>タントウ</t>
    </rPh>
    <rPh sb="4" eb="6">
      <t>ショゾク</t>
    </rPh>
    <phoneticPr fontId="3"/>
  </si>
  <si>
    <t>地区　</t>
    <rPh sb="0" eb="2">
      <t>チク</t>
    </rPh>
    <phoneticPr fontId="3"/>
  </si>
  <si>
    <t>①  プリントアウトした採用申請書</t>
  </si>
  <si>
    <t>人事部人事企画担当まで提出してください。</t>
    <phoneticPr fontId="3"/>
  </si>
  <si>
    <t>②  電子データ</t>
    <phoneticPr fontId="3"/>
  </si>
  <si>
    <t>採用申請書提出方法について</t>
    <phoneticPr fontId="3"/>
  </si>
  <si>
    <t>※以下、提出担当所属の方へのご連絡です。</t>
    <rPh sb="1" eb="3">
      <t>イカ</t>
    </rPh>
    <rPh sb="11" eb="12">
      <t>カタ</t>
    </rPh>
    <rPh sb="15" eb="17">
      <t>レンラク</t>
    </rPh>
    <phoneticPr fontId="3"/>
  </si>
  <si>
    <t>＜人事部人事企画担当への提出方法＞</t>
    <rPh sb="1" eb="3">
      <t>ジンジ</t>
    </rPh>
    <rPh sb="3" eb="4">
      <t>ブ</t>
    </rPh>
    <rPh sb="4" eb="6">
      <t>ジンジ</t>
    </rPh>
    <rPh sb="6" eb="8">
      <t>キカク</t>
    </rPh>
    <rPh sb="8" eb="10">
      <t>タントウ</t>
    </rPh>
    <rPh sb="12" eb="14">
      <t>テイシュツ</t>
    </rPh>
    <rPh sb="14" eb="16">
      <t>ホウホウ</t>
    </rPh>
    <phoneticPr fontId="3"/>
  </si>
  <si>
    <t>ご連絡いたします。</t>
    <phoneticPr fontId="3"/>
  </si>
  <si>
    <t>以下①②の両方の提出をもって申請完了となりますので、ご注意ください。</t>
    <phoneticPr fontId="3"/>
  </si>
  <si>
    <t>＜提出担当所属＞</t>
    <rPh sb="1" eb="3">
      <t>テイシュツ</t>
    </rPh>
    <rPh sb="3" eb="5">
      <t>タントウ</t>
    </rPh>
    <rPh sb="5" eb="7">
      <t>ショゾク</t>
    </rPh>
    <phoneticPr fontId="3"/>
  </si>
  <si>
    <t>時給種別CD</t>
    <rPh sb="0" eb="2">
      <t>ジキュウ</t>
    </rPh>
    <rPh sb="2" eb="4">
      <t>シュベツ</t>
    </rPh>
    <phoneticPr fontId="23"/>
  </si>
  <si>
    <t>一般、本塾科目等履修生、本塾特別聴講生、本塾研究生</t>
    <rPh sb="0" eb="2">
      <t>イッパン</t>
    </rPh>
    <rPh sb="3" eb="4">
      <t>ホン</t>
    </rPh>
    <rPh sb="4" eb="5">
      <t>ジュク</t>
    </rPh>
    <rPh sb="5" eb="7">
      <t>カモク</t>
    </rPh>
    <rPh sb="7" eb="8">
      <t>トウ</t>
    </rPh>
    <rPh sb="8" eb="11">
      <t>リシュウセイ</t>
    </rPh>
    <rPh sb="12" eb="13">
      <t>ホン</t>
    </rPh>
    <rPh sb="13" eb="14">
      <t>ジュク</t>
    </rPh>
    <rPh sb="14" eb="16">
      <t>トクベツ</t>
    </rPh>
    <rPh sb="16" eb="19">
      <t>チョウコウセイ</t>
    </rPh>
    <rPh sb="22" eb="25">
      <t>ケンキュウセイ</t>
    </rPh>
    <phoneticPr fontId="3"/>
  </si>
  <si>
    <t>101に該当する方のうち、鶴岡タウンキャンパスにおける勤務の場合</t>
    <rPh sb="4" eb="6">
      <t>ガイトウ</t>
    </rPh>
    <rPh sb="8" eb="9">
      <t>カタ</t>
    </rPh>
    <rPh sb="13" eb="15">
      <t>ツルオカ</t>
    </rPh>
    <rPh sb="27" eb="29">
      <t>キンム</t>
    </rPh>
    <rPh sb="30" eb="32">
      <t>バアイ</t>
    </rPh>
    <phoneticPr fontId="3"/>
  </si>
  <si>
    <t>大学院生（本塾）</t>
    <phoneticPr fontId="3"/>
  </si>
  <si>
    <t>本塾正規学生（大学院生）、本塾特別留学生（大学院生）、本塾別科生（大学院生）</t>
    <rPh sb="0" eb="1">
      <t>ホン</t>
    </rPh>
    <rPh sb="1" eb="2">
      <t>ジュク</t>
    </rPh>
    <rPh sb="2" eb="4">
      <t>セイキ</t>
    </rPh>
    <rPh sb="4" eb="6">
      <t>ガクセイ</t>
    </rPh>
    <rPh sb="7" eb="9">
      <t>ダイガク</t>
    </rPh>
    <rPh sb="9" eb="11">
      <t>インセイ</t>
    </rPh>
    <rPh sb="15" eb="17">
      <t>トクベツ</t>
    </rPh>
    <rPh sb="17" eb="20">
      <t>リュウガクセイ</t>
    </rPh>
    <rPh sb="29" eb="31">
      <t>ベッカ</t>
    </rPh>
    <rPh sb="31" eb="32">
      <t>セイ</t>
    </rPh>
    <phoneticPr fontId="3"/>
  </si>
  <si>
    <t>他大学院生</t>
    <rPh sb="0" eb="1">
      <t>ホカ</t>
    </rPh>
    <rPh sb="1" eb="3">
      <t>ダイガク</t>
    </rPh>
    <rPh sb="3" eb="5">
      <t>インセイ</t>
    </rPh>
    <phoneticPr fontId="3"/>
  </si>
  <si>
    <t>111に該当する方のうち、鶴岡タウンキャンパスにおける勤務の場合</t>
    <rPh sb="13" eb="15">
      <t>ツルオカ</t>
    </rPh>
    <rPh sb="27" eb="29">
      <t>キンム</t>
    </rPh>
    <rPh sb="30" eb="32">
      <t>バアイ</t>
    </rPh>
    <phoneticPr fontId="3"/>
  </si>
  <si>
    <t>113に該当する方のうち、鶴岡タウンキャンパスにおける勤務の場合</t>
    <rPh sb="13" eb="15">
      <t>ツルオカ</t>
    </rPh>
    <rPh sb="27" eb="29">
      <t>キンム</t>
    </rPh>
    <rPh sb="30" eb="32">
      <t>バアイ</t>
    </rPh>
    <phoneticPr fontId="3"/>
  </si>
  <si>
    <t>本塾正規学生（学部生）、本塾特別留学生（学部生）、本塾別科生（学部生）</t>
    <rPh sb="0" eb="1">
      <t>ホン</t>
    </rPh>
    <rPh sb="1" eb="2">
      <t>ジュク</t>
    </rPh>
    <rPh sb="2" eb="4">
      <t>セイキ</t>
    </rPh>
    <rPh sb="4" eb="6">
      <t>ガクセイ</t>
    </rPh>
    <rPh sb="7" eb="10">
      <t>ガクブセイ</t>
    </rPh>
    <rPh sb="14" eb="16">
      <t>トクベツ</t>
    </rPh>
    <rPh sb="16" eb="19">
      <t>リュウガクセイ</t>
    </rPh>
    <rPh sb="20" eb="23">
      <t>ガクブセイ</t>
    </rPh>
    <rPh sb="27" eb="29">
      <t>ベッカ</t>
    </rPh>
    <rPh sb="29" eb="30">
      <t>セイ</t>
    </rPh>
    <phoneticPr fontId="3"/>
  </si>
  <si>
    <t>通信教育課程･科目試験監督・科目試験監督補助の場合</t>
    <rPh sb="23" eb="25">
      <t>バアイ</t>
    </rPh>
    <phoneticPr fontId="3"/>
  </si>
  <si>
    <t>他大学部生</t>
    <rPh sb="0" eb="1">
      <t>タ</t>
    </rPh>
    <rPh sb="1" eb="2">
      <t>ダイ</t>
    </rPh>
    <rPh sb="2" eb="5">
      <t>ガクブセイ</t>
    </rPh>
    <phoneticPr fontId="3"/>
  </si>
  <si>
    <t>121に該当する方のうち、鶴岡タウンキャンパスにおける勤務の場合</t>
    <rPh sb="13" eb="15">
      <t>ツルオカ</t>
    </rPh>
    <rPh sb="27" eb="29">
      <t>キンム</t>
    </rPh>
    <rPh sb="30" eb="32">
      <t>バアイ</t>
    </rPh>
    <phoneticPr fontId="3"/>
  </si>
  <si>
    <t>124に該当する方のうち、鶴岡タウンキャンパスにおける勤務の場合</t>
    <rPh sb="13" eb="15">
      <t>ツルオカ</t>
    </rPh>
    <rPh sb="27" eb="29">
      <t>キンム</t>
    </rPh>
    <rPh sb="30" eb="32">
      <t>バアイ</t>
    </rPh>
    <phoneticPr fontId="3"/>
  </si>
  <si>
    <t>131に該当する方のうち、鶴岡タウンキャンパスにおける勤務の場合</t>
    <rPh sb="13" eb="15">
      <t>ツルオカ</t>
    </rPh>
    <rPh sb="27" eb="29">
      <t>キンム</t>
    </rPh>
    <rPh sb="30" eb="32">
      <t>バアイ</t>
    </rPh>
    <phoneticPr fontId="3"/>
  </si>
  <si>
    <t>大学保健管理センター業務</t>
    <rPh sb="0" eb="2">
      <t>ダイガク</t>
    </rPh>
    <rPh sb="2" eb="4">
      <t>ホケン</t>
    </rPh>
    <rPh sb="4" eb="6">
      <t>カンリ</t>
    </rPh>
    <rPh sb="10" eb="12">
      <t>ギョウム</t>
    </rPh>
    <phoneticPr fontId="3"/>
  </si>
  <si>
    <t>一貫校保健室、矢上・芝共立分室業務</t>
    <rPh sb="3" eb="6">
      <t>ホケンシツ</t>
    </rPh>
    <rPh sb="11" eb="13">
      <t>キョウリツ</t>
    </rPh>
    <rPh sb="15" eb="17">
      <t>ギョウム</t>
    </rPh>
    <phoneticPr fontId="3"/>
  </si>
  <si>
    <t>スーパーナースからの紹介者</t>
    <rPh sb="10" eb="13">
      <t>ショウカイシャ</t>
    </rPh>
    <phoneticPr fontId="3"/>
  </si>
  <si>
    <t>健診期間中の会場勤務・留守番</t>
    <phoneticPr fontId="3"/>
  </si>
  <si>
    <t>メンタルヘルス担当カウンセラー</t>
    <phoneticPr fontId="3"/>
  </si>
  <si>
    <t>B・C欄単価適用の場合（本塾正規学生（学部生）、本塾特別留学生（学部生）、本塾別科生（学部生））</t>
    <rPh sb="3" eb="4">
      <t>ラン</t>
    </rPh>
    <rPh sb="4" eb="6">
      <t>タンカ</t>
    </rPh>
    <rPh sb="6" eb="8">
      <t>テキヨウ</t>
    </rPh>
    <rPh sb="9" eb="11">
      <t>バアイ</t>
    </rPh>
    <rPh sb="12" eb="14">
      <t>ホンジュク</t>
    </rPh>
    <rPh sb="14" eb="18">
      <t>セイキガクセイ</t>
    </rPh>
    <rPh sb="19" eb="22">
      <t>ガクブセイ</t>
    </rPh>
    <rPh sb="24" eb="26">
      <t>ホンジュク</t>
    </rPh>
    <rPh sb="26" eb="28">
      <t>トクベツ</t>
    </rPh>
    <rPh sb="28" eb="31">
      <t>リュウガクセイ</t>
    </rPh>
    <rPh sb="32" eb="35">
      <t>ガクブセイ</t>
    </rPh>
    <rPh sb="37" eb="39">
      <t>ホンジュク</t>
    </rPh>
    <rPh sb="39" eb="41">
      <t>ベッカ</t>
    </rPh>
    <rPh sb="41" eb="42">
      <t>セイ</t>
    </rPh>
    <rPh sb="43" eb="46">
      <t>ガクブセイ</t>
    </rPh>
    <phoneticPr fontId="3"/>
  </si>
  <si>
    <t>B・C欄単価適用の場合（本塾正規学生（大学院生）、本塾特別留学生（大学院生）、本塾別科生（大学院生））</t>
    <rPh sb="3" eb="4">
      <t>ラン</t>
    </rPh>
    <rPh sb="4" eb="6">
      <t>タンカ</t>
    </rPh>
    <rPh sb="6" eb="8">
      <t>テキヨウ</t>
    </rPh>
    <rPh sb="9" eb="11">
      <t>バアイ</t>
    </rPh>
    <rPh sb="12" eb="14">
      <t>ホンジュク</t>
    </rPh>
    <rPh sb="14" eb="18">
      <t>セイキガクセイ</t>
    </rPh>
    <rPh sb="19" eb="21">
      <t>ダイガク</t>
    </rPh>
    <rPh sb="21" eb="23">
      <t>インセイ</t>
    </rPh>
    <rPh sb="25" eb="27">
      <t>ホンジュク</t>
    </rPh>
    <rPh sb="27" eb="29">
      <t>トクベツ</t>
    </rPh>
    <rPh sb="29" eb="32">
      <t>リュウガクセイ</t>
    </rPh>
    <rPh sb="33" eb="35">
      <t>ダイガク</t>
    </rPh>
    <rPh sb="35" eb="37">
      <t>インセイ</t>
    </rPh>
    <rPh sb="39" eb="41">
      <t>ホンジュク</t>
    </rPh>
    <rPh sb="41" eb="43">
      <t>ベッカ</t>
    </rPh>
    <rPh sb="43" eb="44">
      <t>セイ</t>
    </rPh>
    <rPh sb="45" eb="47">
      <t>ダイガク</t>
    </rPh>
    <rPh sb="47" eb="49">
      <t>インセイ</t>
    </rPh>
    <phoneticPr fontId="3"/>
  </si>
  <si>
    <t>B・C欄単価適用の場合（他大学部生）</t>
    <rPh sb="3" eb="4">
      <t>ラン</t>
    </rPh>
    <rPh sb="4" eb="6">
      <t>タンカ</t>
    </rPh>
    <rPh sb="6" eb="8">
      <t>テキヨウ</t>
    </rPh>
    <rPh sb="9" eb="11">
      <t>バアイ</t>
    </rPh>
    <rPh sb="12" eb="13">
      <t>タ</t>
    </rPh>
    <rPh sb="13" eb="14">
      <t>ダイ</t>
    </rPh>
    <rPh sb="14" eb="17">
      <t>ガクブセイ</t>
    </rPh>
    <phoneticPr fontId="3"/>
  </si>
  <si>
    <t>B・C欄単価適用の場合（他大学院生）</t>
    <rPh sb="3" eb="4">
      <t>ラン</t>
    </rPh>
    <rPh sb="4" eb="6">
      <t>タンカ</t>
    </rPh>
    <rPh sb="6" eb="8">
      <t>テキヨウ</t>
    </rPh>
    <rPh sb="9" eb="11">
      <t>バアイ</t>
    </rPh>
    <rPh sb="12" eb="13">
      <t>タ</t>
    </rPh>
    <rPh sb="13" eb="15">
      <t>ダイガク</t>
    </rPh>
    <rPh sb="15" eb="17">
      <t>インセイ</t>
    </rPh>
    <phoneticPr fontId="3"/>
  </si>
  <si>
    <t>B・C欄単価適用の場合（一般、本塾科目等履修生、本塾特別聴講生、本塾研究生）</t>
    <rPh sb="3" eb="4">
      <t>ラン</t>
    </rPh>
    <rPh sb="4" eb="6">
      <t>タンカ</t>
    </rPh>
    <rPh sb="6" eb="8">
      <t>テキヨウ</t>
    </rPh>
    <rPh sb="9" eb="11">
      <t>バアイ</t>
    </rPh>
    <rPh sb="12" eb="14">
      <t>イッパン</t>
    </rPh>
    <phoneticPr fontId="3"/>
  </si>
  <si>
    <t>送信ボタンが押されると、人事部人事企画担当に申請書の内容が送信され、電子データの提出が自動的に完了します。</t>
    <rPh sb="34" eb="36">
      <t>デンシ</t>
    </rPh>
    <rPh sb="40" eb="42">
      <t>テイシュツ</t>
    </rPh>
    <rPh sb="43" eb="46">
      <t>ジドウテキ</t>
    </rPh>
    <rPh sb="47" eb="49">
      <t>カンリョウ</t>
    </rPh>
    <phoneticPr fontId="3"/>
  </si>
  <si>
    <t>・提出担当所属以外の方がボタンを押した場合、その申請は受理されません。</t>
    <rPh sb="1" eb="3">
      <t>テイシュツ</t>
    </rPh>
    <phoneticPr fontId="3"/>
  </si>
  <si>
    <r>
      <t xml:space="preserve">・送信エラーのメッセージが表示された場合には、エクセルファイルを </t>
    </r>
    <r>
      <rPr>
        <u/>
        <sz val="11"/>
        <color rgb="FF0070C0"/>
        <rFont val="ＭＳ Ｐゴシック"/>
        <family val="3"/>
        <charset val="128"/>
        <scheme val="minor"/>
      </rPr>
      <t>&lt;ar-jinji@adst.keio.ac.jp&gt;</t>
    </r>
    <r>
      <rPr>
        <sz val="11"/>
        <color theme="1"/>
        <rFont val="ＭＳ Ｐゴシック"/>
        <family val="2"/>
        <charset val="128"/>
        <scheme val="minor"/>
      </rPr>
      <t xml:space="preserve"> 宛に提出してください。</t>
    </r>
    <rPh sb="60" eb="61">
      <t>アテ</t>
    </rPh>
    <rPh sb="62" eb="64">
      <t>テイシュツ</t>
    </rPh>
    <phoneticPr fontId="3"/>
  </si>
  <si>
    <r>
      <t>採用申請書の必要項目の記入・確認が完了しましたら、提出担当所属にて、</t>
    </r>
    <r>
      <rPr>
        <u/>
        <sz val="11"/>
        <color rgb="FFFF0000"/>
        <rFont val="ＭＳ Ｐゴシック"/>
        <family val="3"/>
        <charset val="128"/>
        <scheme val="minor"/>
      </rPr>
      <t>採用申請書左下の【送信】ボタンを押してください。</t>
    </r>
    <phoneticPr fontId="3"/>
  </si>
  <si>
    <t>なお、両方の提出が確認できない場合、①と②の内容に齟齬がある場合には、人事部人事企画担当より提出担当所属の方へ</t>
    <rPh sb="22" eb="24">
      <t>ナイヨウ</t>
    </rPh>
    <rPh sb="48" eb="50">
      <t>タントウ</t>
    </rPh>
    <rPh sb="50" eb="52">
      <t>ショゾク</t>
    </rPh>
    <phoneticPr fontId="3"/>
  </si>
  <si>
    <t>注：提出担当所属のみ</t>
    <rPh sb="0" eb="1">
      <t>チュウ</t>
    </rPh>
    <phoneticPr fontId="3"/>
  </si>
  <si>
    <t>　　 送信可能です。</t>
    <rPh sb="3" eb="5">
      <t>ソウシン</t>
    </rPh>
    <rPh sb="5" eb="7">
      <t>カノウ</t>
    </rPh>
    <phoneticPr fontId="3"/>
  </si>
  <si>
    <t>必要項目の記入・確認完了後、人事部人事企画担当へ提出してください。提出方法については、別シートの【採用申請書提出方法】をご確認ください。</t>
    <rPh sb="0" eb="2">
      <t>ヒツヨウ</t>
    </rPh>
    <rPh sb="2" eb="4">
      <t>コウモク</t>
    </rPh>
    <rPh sb="5" eb="7">
      <t>キニュウ</t>
    </rPh>
    <rPh sb="8" eb="10">
      <t>カクニン</t>
    </rPh>
    <rPh sb="10" eb="12">
      <t>カンリョウ</t>
    </rPh>
    <rPh sb="12" eb="13">
      <t>ゴ</t>
    </rPh>
    <rPh sb="14" eb="16">
      <t>ジンジ</t>
    </rPh>
    <rPh sb="16" eb="17">
      <t>ブ</t>
    </rPh>
    <rPh sb="17" eb="19">
      <t>ジンジ</t>
    </rPh>
    <rPh sb="19" eb="21">
      <t>キカク</t>
    </rPh>
    <rPh sb="21" eb="23">
      <t>タントウ</t>
    </rPh>
    <rPh sb="24" eb="26">
      <t>テイシュツ</t>
    </rPh>
    <rPh sb="33" eb="35">
      <t>テイシュツ</t>
    </rPh>
    <rPh sb="35" eb="37">
      <t>ホウホウ</t>
    </rPh>
    <rPh sb="43" eb="44">
      <t>ベツ</t>
    </rPh>
    <rPh sb="49" eb="51">
      <t>サイヨウ</t>
    </rPh>
    <rPh sb="51" eb="53">
      <t>シンセイ</t>
    </rPh>
    <rPh sb="53" eb="54">
      <t>ショ</t>
    </rPh>
    <rPh sb="54" eb="56">
      <t>テイシュツ</t>
    </rPh>
    <rPh sb="56" eb="58">
      <t>ホウホウ</t>
    </rPh>
    <rPh sb="61" eb="63">
      <t>カクニン</t>
    </rPh>
    <phoneticPr fontId="3"/>
  </si>
  <si>
    <t>プリントアウトした採用申請書と電子データの両方をご提出いただきます。</t>
    <phoneticPr fontId="3"/>
  </si>
  <si>
    <r>
      <t>採用申請書の必要項目の記入・確認が完了しましたら、</t>
    </r>
    <r>
      <rPr>
        <u/>
        <sz val="11"/>
        <color rgb="FFFF0000"/>
        <rFont val="ＭＳ Ｐゴシック"/>
        <family val="3"/>
        <charset val="128"/>
        <scheme val="minor"/>
      </rPr>
      <t>提出担当所属にてプリントアウトし、右下の余白に受付印を押印のうえ</t>
    </r>
    <r>
      <rPr>
        <sz val="11"/>
        <color rgb="FFFF0000"/>
        <rFont val="ＭＳ Ｐゴシック"/>
        <family val="3"/>
        <charset val="128"/>
        <scheme val="minor"/>
      </rPr>
      <t>、</t>
    </r>
    <phoneticPr fontId="3"/>
  </si>
  <si>
    <t>　その場合にも、プリントアウトした採用申請書のご提出をお願いいたします。</t>
    <rPh sb="3" eb="5">
      <t>バアイ</t>
    </rPh>
    <rPh sb="17" eb="19">
      <t>サイヨウ</t>
    </rPh>
    <rPh sb="19" eb="21">
      <t>シンセイ</t>
    </rPh>
    <rPh sb="21" eb="22">
      <t>ショ</t>
    </rPh>
    <rPh sb="24" eb="26">
      <t>テイシュツ</t>
    </rPh>
    <rPh sb="28" eb="29">
      <t>ネガ</t>
    </rPh>
    <phoneticPr fontId="3"/>
  </si>
  <si>
    <t>　　　　　　　　備考①欄　　　　　 　 ：実際の労働時間について「労働時間：9:00-10:00､15:00-22:00」と記入してください。雇用契約書に印字されます。</t>
    <rPh sb="8" eb="10">
      <t>ビコウ</t>
    </rPh>
    <rPh sb="11" eb="12">
      <t>ラン</t>
    </rPh>
    <rPh sb="33" eb="35">
      <t>ロウドウ</t>
    </rPh>
    <phoneticPr fontId="3"/>
  </si>
  <si>
    <t>　　　　 　　　　始業・終業時刻欄   ：9:00-18:00（休憩1時間取得にチェック）　or 13:00-22:00（休憩1時間取得にチェック）　のように適宜調整のうえ、記入してください。</t>
    <rPh sb="9" eb="11">
      <t>シギョウ</t>
    </rPh>
    <rPh sb="12" eb="14">
      <t>シュウギョウ</t>
    </rPh>
    <rPh sb="14" eb="16">
      <t>ジコク</t>
    </rPh>
    <rPh sb="16" eb="17">
      <t>ラン</t>
    </rPh>
    <phoneticPr fontId="3"/>
  </si>
  <si>
    <t>国籍CD／性別CD</t>
    <rPh sb="0" eb="2">
      <t>コクセキ</t>
    </rPh>
    <rPh sb="5" eb="7">
      <t>セイベツ</t>
    </rPh>
    <phoneticPr fontId="3"/>
  </si>
  <si>
    <t>国籍CDは、別シートの【CD表】を参照のうえ、3桁のコードを記入してください。主な国籍CDは、392（日本）・156（中国）・356（インド）・410（大韓民国）・826（英国）・840（米国）です。
性別CDは、1.男、2.女です。</t>
    <rPh sb="0" eb="2">
      <t>コクセキ</t>
    </rPh>
    <rPh sb="39" eb="40">
      <t>オモ</t>
    </rPh>
    <rPh sb="41" eb="43">
      <t>コクセキ</t>
    </rPh>
    <rPh sb="51" eb="53">
      <t>ニホン</t>
    </rPh>
    <rPh sb="59" eb="61">
      <t>チュウゴク</t>
    </rPh>
    <rPh sb="76" eb="80">
      <t>ダイカンミンコク</t>
    </rPh>
    <rPh sb="86" eb="88">
      <t>エイコク</t>
    </rPh>
    <rPh sb="94" eb="96">
      <t>ベイコク</t>
    </rPh>
    <rPh sb="101" eb="103">
      <t>セイベツ</t>
    </rPh>
    <rPh sb="109" eb="110">
      <t>オトコ</t>
    </rPh>
    <rPh sb="113" eb="114">
      <t>オンナ</t>
    </rPh>
    <phoneticPr fontId="3"/>
  </si>
  <si>
    <t>　　備考：                事務連絡用に、特記事項があれば記入してください。（例：資金の略称名、通称名など）</t>
    <rPh sb="2" eb="4">
      <t>ビコウ</t>
    </rPh>
    <phoneticPr fontId="3"/>
  </si>
  <si>
    <t>　　研究者名：　　　  資金代表者の氏名を記入してください。資金代表者の教職員番号を記入してください。</t>
    <rPh sb="2" eb="4">
      <t>ケンキュウ</t>
    </rPh>
    <rPh sb="4" eb="5">
      <t>シャ</t>
    </rPh>
    <rPh sb="5" eb="6">
      <t>メイ</t>
    </rPh>
    <rPh sb="30" eb="32">
      <t>シキン</t>
    </rPh>
    <phoneticPr fontId="3"/>
  </si>
  <si>
    <t>e-mail</t>
    <phoneticPr fontId="3"/>
  </si>
  <si>
    <r>
      <t>②を選択した場合、別シートの【労働条件記入方法】を参照のうえ、必ず記入してください。</t>
    </r>
    <r>
      <rPr>
        <sz val="7.5"/>
        <color rgb="FFFF0000"/>
        <rFont val="ＭＳ Ｐゴシック"/>
        <family val="3"/>
        <charset val="128"/>
        <scheme val="minor"/>
      </rPr>
      <t>シフト表が作成されている場合は、人事部人事企画担当まで提出してください。</t>
    </r>
    <rPh sb="2" eb="4">
      <t>センタク</t>
    </rPh>
    <rPh sb="6" eb="8">
      <t>バアイ</t>
    </rPh>
    <rPh sb="9" eb="10">
      <t>ベツ</t>
    </rPh>
    <rPh sb="25" eb="27">
      <t>サンショウ</t>
    </rPh>
    <rPh sb="45" eb="46">
      <t>ヒョウ</t>
    </rPh>
    <rPh sb="47" eb="49">
      <t>サクセイ</t>
    </rPh>
    <rPh sb="54" eb="56">
      <t>バアイ</t>
    </rPh>
    <rPh sb="58" eb="60">
      <t>ジンジ</t>
    </rPh>
    <rPh sb="60" eb="61">
      <t>ブ</t>
    </rPh>
    <rPh sb="61" eb="63">
      <t>ジンジ</t>
    </rPh>
    <rPh sb="63" eb="65">
      <t>キカク</t>
    </rPh>
    <rPh sb="65" eb="67">
      <t>タントウ</t>
    </rPh>
    <rPh sb="69" eb="71">
      <t>テイシュツ</t>
    </rPh>
    <phoneticPr fontId="3"/>
  </si>
  <si>
    <t>職員の方でADSTmailを利用している場合は、入力不要です。教職員番号は必ず記入してください。</t>
    <rPh sb="37" eb="38">
      <t>カナラ</t>
    </rPh>
    <phoneticPr fontId="3"/>
  </si>
  <si>
    <t>09</t>
    <phoneticPr fontId="3"/>
  </si>
  <si>
    <t>種別</t>
    <rPh sb="0" eb="2">
      <t>シュベツ</t>
    </rPh>
    <phoneticPr fontId="3"/>
  </si>
  <si>
    <t>▼種別</t>
    <rPh sb="1" eb="3">
      <t>シュベツ</t>
    </rPh>
    <phoneticPr fontId="3"/>
  </si>
  <si>
    <t>一般</t>
  </si>
  <si>
    <t>大学院生（本塾）</t>
  </si>
  <si>
    <t>高校生</t>
  </si>
  <si>
    <t>間接経費</t>
    <rPh sb="0" eb="2">
      <t>カンセツ</t>
    </rPh>
    <rPh sb="2" eb="4">
      <t>ケイヒ</t>
    </rPh>
    <phoneticPr fontId="3"/>
  </si>
  <si>
    <t>指定寄付</t>
    <rPh sb="0" eb="2">
      <t>シテイ</t>
    </rPh>
    <rPh sb="2" eb="4">
      <t>キフ</t>
    </rPh>
    <phoneticPr fontId="3"/>
  </si>
  <si>
    <t>外部資金</t>
    <rPh sb="0" eb="2">
      <t>ガイブ</t>
    </rPh>
    <rPh sb="2" eb="4">
      <t>シキン</t>
    </rPh>
    <phoneticPr fontId="3"/>
  </si>
  <si>
    <t>外部資金（理工学部用度課管理資金）</t>
    <rPh sb="5" eb="7">
      <t>リコウ</t>
    </rPh>
    <rPh sb="7" eb="9">
      <t>ガクブ</t>
    </rPh>
    <rPh sb="9" eb="12">
      <t>ヨウドカ</t>
    </rPh>
    <phoneticPr fontId="3"/>
  </si>
  <si>
    <t>経常費</t>
  </si>
  <si>
    <t>システムによる
自動メール送信</t>
    <rPh sb="8" eb="10">
      <t>ジドウ</t>
    </rPh>
    <phoneticPr fontId="3"/>
  </si>
  <si>
    <r>
      <t>勤務管理責任者(所属長）とは、被雇用者の勤怠を管理し、勤務表の内容を承認する方を指します。
従来の採用申請書の</t>
    </r>
    <r>
      <rPr>
        <b/>
        <sz val="9"/>
        <color theme="1"/>
        <rFont val="ＭＳ Ｐゴシック"/>
        <family val="3"/>
        <charset val="128"/>
        <scheme val="minor"/>
      </rPr>
      <t>「申請者（資金代表者）」、「管理責任者」、「事務担当（※1）」</t>
    </r>
    <r>
      <rPr>
        <sz val="9"/>
        <color theme="1"/>
        <rFont val="ＭＳ Ｐゴシック"/>
        <family val="3"/>
        <charset val="128"/>
        <scheme val="minor"/>
      </rPr>
      <t>を
記入してください。</t>
    </r>
    <rPh sb="20" eb="22">
      <t>キンタイ</t>
    </rPh>
    <rPh sb="23" eb="25">
      <t>カンリ</t>
    </rPh>
    <rPh sb="27" eb="29">
      <t>キンム</t>
    </rPh>
    <rPh sb="29" eb="30">
      <t>ヒョウ</t>
    </rPh>
    <rPh sb="31" eb="33">
      <t>ナイヨウ</t>
    </rPh>
    <rPh sb="34" eb="36">
      <t>ショウニン</t>
    </rPh>
    <rPh sb="38" eb="39">
      <t>カタ</t>
    </rPh>
    <rPh sb="40" eb="41">
      <t>サ</t>
    </rPh>
    <phoneticPr fontId="3"/>
  </si>
  <si>
    <t>▼システムによる自動メール送信</t>
    <rPh sb="8" eb="10">
      <t>ジドウ</t>
    </rPh>
    <rPh sb="13" eb="15">
      <t>ソウシン</t>
    </rPh>
    <phoneticPr fontId="3"/>
  </si>
  <si>
    <t>登録希望の
場合のみ記入</t>
    <rPh sb="0" eb="2">
      <t>トウロク</t>
    </rPh>
    <rPh sb="2" eb="4">
      <t>キボウ</t>
    </rPh>
    <rPh sb="6" eb="8">
      <t>バアイ</t>
    </rPh>
    <rPh sb="10" eb="12">
      <t>キニュウ</t>
    </rPh>
    <phoneticPr fontId="3"/>
  </si>
  <si>
    <t>フリガナ</t>
    <phoneticPr fontId="3"/>
  </si>
  <si>
    <t>業務内容</t>
    <phoneticPr fontId="3"/>
  </si>
  <si>
    <t>～</t>
    <phoneticPr fontId="3"/>
  </si>
  <si>
    <t>～</t>
    <phoneticPr fontId="3"/>
  </si>
  <si>
    <t>※B・C欄単価の場合記入（100円単位）</t>
    <phoneticPr fontId="3"/>
  </si>
  <si>
    <t>健康保険・厚生年金</t>
    <phoneticPr fontId="3"/>
  </si>
  <si>
    <t>e-mail</t>
    <phoneticPr fontId="3"/>
  </si>
  <si>
    <t>勤務管理責任者3
(所属長）</t>
    <rPh sb="0" eb="2">
      <t>キンム</t>
    </rPh>
    <rPh sb="2" eb="4">
      <t>カンリ</t>
    </rPh>
    <rPh sb="4" eb="6">
      <t>セキニン</t>
    </rPh>
    <rPh sb="6" eb="7">
      <t>シャ</t>
    </rPh>
    <rPh sb="10" eb="13">
      <t>ショゾクチョウ</t>
    </rPh>
    <phoneticPr fontId="3"/>
  </si>
  <si>
    <t>勤務管理責任者4
（所属長）</t>
    <rPh sb="0" eb="2">
      <t>キンム</t>
    </rPh>
    <rPh sb="2" eb="4">
      <t>カンリ</t>
    </rPh>
    <rPh sb="4" eb="6">
      <t>セキニン</t>
    </rPh>
    <rPh sb="6" eb="7">
      <t>シャ</t>
    </rPh>
    <rPh sb="10" eb="13">
      <t>ショゾクチョウ</t>
    </rPh>
    <phoneticPr fontId="3"/>
  </si>
  <si>
    <t>勤務管理
承認代行者3-1</t>
    <rPh sb="0" eb="2">
      <t>キンム</t>
    </rPh>
    <rPh sb="2" eb="4">
      <t>カンリ</t>
    </rPh>
    <rPh sb="5" eb="7">
      <t>ショウニン</t>
    </rPh>
    <rPh sb="7" eb="10">
      <t>ダイコウシャ</t>
    </rPh>
    <phoneticPr fontId="3"/>
  </si>
  <si>
    <t>勤務管理
承認代行者3-2</t>
    <rPh sb="0" eb="2">
      <t>キンム</t>
    </rPh>
    <rPh sb="2" eb="4">
      <t>カンリ</t>
    </rPh>
    <rPh sb="5" eb="7">
      <t>ショウニン</t>
    </rPh>
    <rPh sb="7" eb="10">
      <t>ダイコウシャ</t>
    </rPh>
    <phoneticPr fontId="3"/>
  </si>
  <si>
    <t>勤務管理
承認代行者4-1</t>
    <rPh sb="0" eb="2">
      <t>キンム</t>
    </rPh>
    <rPh sb="2" eb="4">
      <t>カンリ</t>
    </rPh>
    <rPh sb="5" eb="7">
      <t>ショウニン</t>
    </rPh>
    <rPh sb="7" eb="10">
      <t>ダイコウシャ</t>
    </rPh>
    <phoneticPr fontId="3"/>
  </si>
  <si>
    <t>勤務管理
承認代行者4-2</t>
    <rPh sb="0" eb="2">
      <t>キンム</t>
    </rPh>
    <rPh sb="2" eb="4">
      <t>カンリ</t>
    </rPh>
    <rPh sb="5" eb="7">
      <t>ショウニン</t>
    </rPh>
    <rPh sb="7" eb="10">
      <t>ダイコウシャ</t>
    </rPh>
    <phoneticPr fontId="3"/>
  </si>
  <si>
    <t>担当者1</t>
    <rPh sb="0" eb="3">
      <t>タントウシャ</t>
    </rPh>
    <phoneticPr fontId="3"/>
  </si>
  <si>
    <t>三田地区所属の場合で、従来の採用申請書の「事務担当」が学術研究支援三田担当以外の場合は、記入不要です。</t>
    <phoneticPr fontId="3"/>
  </si>
  <si>
    <t>担当者2</t>
    <rPh sb="0" eb="3">
      <t>タントウシャ</t>
    </rPh>
    <phoneticPr fontId="3"/>
  </si>
  <si>
    <t>担当者3</t>
    <rPh sb="0" eb="3">
      <t>タントウシャ</t>
    </rPh>
    <phoneticPr fontId="3"/>
  </si>
  <si>
    <t>一般</t>
    <phoneticPr fontId="3"/>
  </si>
  <si>
    <t>本塾大学生</t>
    <phoneticPr fontId="3"/>
  </si>
  <si>
    <t>本塾大学院生</t>
    <phoneticPr fontId="3"/>
  </si>
  <si>
    <t>他大学生</t>
    <phoneticPr fontId="3"/>
  </si>
  <si>
    <t>他大学院生</t>
    <phoneticPr fontId="3"/>
  </si>
  <si>
    <t>経常費</t>
    <phoneticPr fontId="3"/>
  </si>
  <si>
    <t>SG経常費</t>
    <phoneticPr fontId="3"/>
  </si>
  <si>
    <r>
      <t>勤務入力代行者</t>
    </r>
    <r>
      <rPr>
        <b/>
        <sz val="9"/>
        <color theme="1"/>
        <rFont val="ＭＳ Ｐゴシック"/>
        <family val="3"/>
        <charset val="128"/>
        <scheme val="minor"/>
      </rPr>
      <t xml:space="preserve">
</t>
    </r>
    <r>
      <rPr>
        <b/>
        <sz val="9"/>
        <color theme="4" tint="-0.249977111117893"/>
        <rFont val="ＭＳ Ｐゴシック"/>
        <family val="3"/>
        <charset val="128"/>
        <scheme val="minor"/>
      </rPr>
      <t>※登録希望の場合のみ記入</t>
    </r>
    <rPh sb="0" eb="2">
      <t>キンム</t>
    </rPh>
    <rPh sb="2" eb="4">
      <t>ニュウリョク</t>
    </rPh>
    <rPh sb="9" eb="11">
      <t>トウロク</t>
    </rPh>
    <rPh sb="11" eb="13">
      <t>キボウ</t>
    </rPh>
    <rPh sb="14" eb="16">
      <t>バアイ</t>
    </rPh>
    <rPh sb="18" eb="20">
      <t>キニュウ</t>
    </rPh>
    <phoneticPr fontId="3"/>
  </si>
  <si>
    <t>システムによる自動メール送信</t>
    <rPh sb="7" eb="9">
      <t>ジドウ</t>
    </rPh>
    <rPh sb="12" eb="14">
      <t>ソウシン</t>
    </rPh>
    <phoneticPr fontId="3"/>
  </si>
  <si>
    <t>「1.送信する」を選択した場合、システムから有給休暇の発生や交通費申請の承認など、メールが自動で送信されます。 1.送信する、2:送信しない　です。</t>
    <rPh sb="3" eb="5">
      <t>ソウシン</t>
    </rPh>
    <rPh sb="9" eb="11">
      <t>センタク</t>
    </rPh>
    <rPh sb="13" eb="15">
      <t>バアイ</t>
    </rPh>
    <rPh sb="22" eb="24">
      <t>ユウキュウ</t>
    </rPh>
    <rPh sb="24" eb="26">
      <t>キュウカ</t>
    </rPh>
    <rPh sb="27" eb="29">
      <t>ハッセイ</t>
    </rPh>
    <rPh sb="30" eb="33">
      <t>コウツウヒ</t>
    </rPh>
    <rPh sb="33" eb="35">
      <t>シンセイ</t>
    </rPh>
    <rPh sb="36" eb="38">
      <t>ショウニン</t>
    </rPh>
    <rPh sb="45" eb="47">
      <t>ジドウ</t>
    </rPh>
    <rPh sb="48" eb="50">
      <t>ソウシン</t>
    </rPh>
    <rPh sb="58" eb="60">
      <t>ソウシン</t>
    </rPh>
    <rPh sb="65" eb="67">
      <t>ソウシン</t>
    </rPh>
    <phoneticPr fontId="3"/>
  </si>
  <si>
    <t>1.送信する</t>
    <rPh sb="2" eb="4">
      <t>ソウシン</t>
    </rPh>
    <phoneticPr fontId="3"/>
  </si>
  <si>
    <t>2.送信しない</t>
    <rPh sb="2" eb="4">
      <t>ソウシン</t>
    </rPh>
    <phoneticPr fontId="3"/>
  </si>
  <si>
    <t>申請区分</t>
    <rPh sb="0" eb="2">
      <t>シンセイ</t>
    </rPh>
    <rPh sb="2" eb="4">
      <t>クブン</t>
    </rPh>
    <phoneticPr fontId="3"/>
  </si>
  <si>
    <r>
      <t xml:space="preserve">勤務管理承認代行者
</t>
    </r>
    <r>
      <rPr>
        <b/>
        <sz val="9"/>
        <color theme="4" tint="-0.249977111117893"/>
        <rFont val="ＭＳ Ｐゴシック"/>
        <family val="3"/>
        <charset val="128"/>
        <scheme val="minor"/>
      </rPr>
      <t>※登録希望の場合のみ記入</t>
    </r>
    <rPh sb="0" eb="2">
      <t>キンム</t>
    </rPh>
    <rPh sb="2" eb="4">
      <t>カンリ</t>
    </rPh>
    <rPh sb="4" eb="6">
      <t>ショウニン</t>
    </rPh>
    <rPh sb="6" eb="8">
      <t>ダイコウ</t>
    </rPh>
    <rPh sb="8" eb="9">
      <t>シャ</t>
    </rPh>
    <rPh sb="11" eb="13">
      <t>トウロク</t>
    </rPh>
    <rPh sb="13" eb="15">
      <t>キボウ</t>
    </rPh>
    <rPh sb="16" eb="18">
      <t>バアイ</t>
    </rPh>
    <rPh sb="20" eb="22">
      <t>キニュウ</t>
    </rPh>
    <phoneticPr fontId="3"/>
  </si>
  <si>
    <t>資金変更</t>
    <rPh sb="0" eb="2">
      <t>シキン</t>
    </rPh>
    <rPh sb="2" eb="4">
      <t>ヘンコウ</t>
    </rPh>
    <phoneticPr fontId="3"/>
  </si>
  <si>
    <t>資金追加</t>
    <rPh sb="0" eb="2">
      <t>シキン</t>
    </rPh>
    <rPh sb="2" eb="4">
      <t>ツイカ</t>
    </rPh>
    <phoneticPr fontId="3"/>
  </si>
  <si>
    <t>勤務条件変更</t>
    <rPh sb="0" eb="2">
      <t>キンム</t>
    </rPh>
    <rPh sb="2" eb="4">
      <t>ジョウケン</t>
    </rPh>
    <rPh sb="4" eb="6">
      <t>ヘンコウ</t>
    </rPh>
    <phoneticPr fontId="3"/>
  </si>
  <si>
    <t>期間変更</t>
    <rPh sb="0" eb="2">
      <t>キカン</t>
    </rPh>
    <rPh sb="2" eb="4">
      <t>ヘンコウ</t>
    </rPh>
    <phoneticPr fontId="3"/>
  </si>
  <si>
    <t/>
  </si>
  <si>
    <t>今後は、以下のとおり記入してください。別シートの【CD表】を参照のうえ、7桁の所属コードを記入してください。</t>
    <rPh sb="0" eb="2">
      <t>コンゴ</t>
    </rPh>
    <rPh sb="4" eb="6">
      <t>イカ</t>
    </rPh>
    <rPh sb="10" eb="12">
      <t>キニュウ</t>
    </rPh>
    <phoneticPr fontId="3"/>
  </si>
  <si>
    <t>事務担当者の記入は原則不要です。記入にあたっては地区担当者からの指示に従ってください。</t>
    <phoneticPr fontId="3"/>
  </si>
  <si>
    <t>※事務担当者は</t>
    <rPh sb="1" eb="3">
      <t>ジム</t>
    </rPh>
    <rPh sb="3" eb="6">
      <t>タントウシャ</t>
    </rPh>
    <phoneticPr fontId="3"/>
  </si>
  <si>
    <t>　原則入力不要</t>
    <rPh sb="3" eb="5">
      <t>ニュウリョク</t>
    </rPh>
    <rPh sb="5" eb="7">
      <t>フヨウ</t>
    </rPh>
    <phoneticPr fontId="3"/>
  </si>
  <si>
    <t>ミュージアム・コモンズ</t>
  </si>
  <si>
    <t>三田</t>
  </si>
  <si>
    <t>経営改革推進室</t>
  </si>
  <si>
    <t>0500000</t>
  </si>
  <si>
    <t>グローバル本部</t>
  </si>
  <si>
    <t>0600000</t>
  </si>
  <si>
    <t>塾監局</t>
  </si>
  <si>
    <t>1000000</t>
  </si>
  <si>
    <t>塾監局　出向(事業会)</t>
  </si>
  <si>
    <t>1000530</t>
  </si>
  <si>
    <t>総務部</t>
  </si>
  <si>
    <t>1050000</t>
  </si>
  <si>
    <t>総務部総務担当</t>
  </si>
  <si>
    <t>1050010</t>
  </si>
  <si>
    <t>人事部</t>
  </si>
  <si>
    <t>1100000</t>
  </si>
  <si>
    <t>1100010</t>
  </si>
  <si>
    <t>人事部給与厚生担当</t>
  </si>
  <si>
    <t>1100020</t>
  </si>
  <si>
    <t>人事部健保担当</t>
  </si>
  <si>
    <t>1100025</t>
  </si>
  <si>
    <t>経理部</t>
  </si>
  <si>
    <t>1150000</t>
  </si>
  <si>
    <t>1150010</t>
  </si>
  <si>
    <t>経理部資産運用担当</t>
  </si>
  <si>
    <t>1150020</t>
  </si>
  <si>
    <t>管財部</t>
  </si>
  <si>
    <t>1200000</t>
  </si>
  <si>
    <t>管財部　管財担当</t>
  </si>
  <si>
    <t>1200501</t>
  </si>
  <si>
    <t>管財部　レジデンシャル担当</t>
  </si>
  <si>
    <t>1200701</t>
  </si>
  <si>
    <t>管財部　工務担当</t>
  </si>
  <si>
    <t>1201001</t>
  </si>
  <si>
    <t>管財部　施設担当</t>
  </si>
  <si>
    <t>1201501</t>
  </si>
  <si>
    <t>1260000</t>
  </si>
  <si>
    <t>学生部総務・総合窓口</t>
  </si>
  <si>
    <t>1260050</t>
  </si>
  <si>
    <t>学生部学事</t>
  </si>
  <si>
    <t>1260160</t>
  </si>
  <si>
    <t>学生部国際交流支援</t>
  </si>
  <si>
    <t>1260220</t>
  </si>
  <si>
    <t>学生部学生生活支援</t>
  </si>
  <si>
    <t>1260310</t>
  </si>
  <si>
    <t>学生部福利厚生支援</t>
  </si>
  <si>
    <t>1260315</t>
  </si>
  <si>
    <t>学生部就職・進路・教職課程</t>
  </si>
  <si>
    <t>1260320</t>
  </si>
  <si>
    <t>1320000</t>
  </si>
  <si>
    <t>塾員センター</t>
  </si>
  <si>
    <t>1340000</t>
  </si>
  <si>
    <t>1400000</t>
  </si>
  <si>
    <t>一貫教育支援センター</t>
  </si>
  <si>
    <t>1420000</t>
  </si>
  <si>
    <t>学術事業連携室</t>
  </si>
  <si>
    <t>1430000</t>
  </si>
  <si>
    <t>研究所事務センター</t>
  </si>
  <si>
    <t>1450000</t>
  </si>
  <si>
    <t>メディアコム</t>
  </si>
  <si>
    <t>立科山荘管理室</t>
  </si>
  <si>
    <t>1460000</t>
  </si>
  <si>
    <t>日吉</t>
  </si>
  <si>
    <t>日吉事務センター</t>
  </si>
  <si>
    <t>1510000</t>
  </si>
  <si>
    <t>日吉事務運営サービス</t>
  </si>
  <si>
    <t>1510010</t>
  </si>
  <si>
    <t>日吉事務施設環境</t>
  </si>
  <si>
    <t>1510020</t>
  </si>
  <si>
    <t>日吉事務セ　教室関係</t>
  </si>
  <si>
    <t>1510500</t>
  </si>
  <si>
    <t>日吉学生部</t>
  </si>
  <si>
    <t>1512000</t>
  </si>
  <si>
    <t>日吉学生部学事</t>
  </si>
  <si>
    <t>1512010</t>
  </si>
  <si>
    <t>日吉学生部学習環境</t>
  </si>
  <si>
    <t>1512020</t>
  </si>
  <si>
    <t>日吉学生部大学院</t>
  </si>
  <si>
    <t>1512030</t>
  </si>
  <si>
    <t>日吉学生部学生生活</t>
  </si>
  <si>
    <t>1512110</t>
  </si>
  <si>
    <t>日吉学生部学生相談</t>
  </si>
  <si>
    <t>1512120</t>
  </si>
  <si>
    <t>日吉寄宿舎</t>
  </si>
  <si>
    <t>1512190</t>
  </si>
  <si>
    <t>日吉学生部国際</t>
  </si>
  <si>
    <t>1512210</t>
  </si>
  <si>
    <t>1513100</t>
  </si>
  <si>
    <t>1550100</t>
  </si>
  <si>
    <t>塾長室秘書担当</t>
  </si>
  <si>
    <t>1550110</t>
  </si>
  <si>
    <t>広報室</t>
  </si>
  <si>
    <t>1550300</t>
  </si>
  <si>
    <t>信濃町</t>
  </si>
  <si>
    <t>医学振興基金事務室</t>
  </si>
  <si>
    <t>1551500</t>
  </si>
  <si>
    <t>ITC本部</t>
  </si>
  <si>
    <t>1551810</t>
  </si>
  <si>
    <t>ITC本部総務担当</t>
  </si>
  <si>
    <t>1551812</t>
  </si>
  <si>
    <t>ITC本部情報システム担当</t>
  </si>
  <si>
    <t>1551815</t>
  </si>
  <si>
    <t>三田ITC</t>
  </si>
  <si>
    <t>1551820</t>
  </si>
  <si>
    <t>日吉ITC</t>
  </si>
  <si>
    <t>1551830</t>
  </si>
  <si>
    <t>信濃町ITC</t>
  </si>
  <si>
    <t>1551840</t>
  </si>
  <si>
    <t>矢上</t>
  </si>
  <si>
    <t>理工学ITC</t>
  </si>
  <si>
    <t>1551850</t>
  </si>
  <si>
    <t>湘南藤沢</t>
  </si>
  <si>
    <t>湘南藤沢ITC</t>
  </si>
  <si>
    <t>1551860</t>
  </si>
  <si>
    <t>芝共立</t>
  </si>
  <si>
    <t>芝共立ITC</t>
  </si>
  <si>
    <t>1551870</t>
  </si>
  <si>
    <t>日吉診療所</t>
  </si>
  <si>
    <t>1552000</t>
  </si>
  <si>
    <t>三田診療所</t>
  </si>
  <si>
    <t>1552010</t>
  </si>
  <si>
    <t>湘南藤沢診療所</t>
  </si>
  <si>
    <t>1552020</t>
  </si>
  <si>
    <t>矢上診療所</t>
  </si>
  <si>
    <t>1552030</t>
  </si>
  <si>
    <t>業務監査室</t>
  </si>
  <si>
    <t>1552600</t>
  </si>
  <si>
    <t>個人情報保護管理室</t>
  </si>
  <si>
    <t>1552800</t>
  </si>
  <si>
    <t>ハラス防止委員会事務</t>
  </si>
  <si>
    <t>1553010</t>
  </si>
  <si>
    <t>協生環境推進室</t>
  </si>
  <si>
    <t>1556900</t>
  </si>
  <si>
    <t>通信教育部教務担当</t>
  </si>
  <si>
    <t>大学院　文学研究科</t>
  </si>
  <si>
    <t>2000000</t>
  </si>
  <si>
    <t>文学部</t>
  </si>
  <si>
    <t>2000500</t>
  </si>
  <si>
    <t>文学部　語学</t>
  </si>
  <si>
    <t>2001000</t>
  </si>
  <si>
    <t>文学部　一般</t>
  </si>
  <si>
    <t>2001500</t>
  </si>
  <si>
    <t>文学部　人文哲学系</t>
  </si>
  <si>
    <t>2004510</t>
  </si>
  <si>
    <t>文学部　人文史学系</t>
  </si>
  <si>
    <t>2004520</t>
  </si>
  <si>
    <t>文学部　人文文学系</t>
  </si>
  <si>
    <t>2004530</t>
  </si>
  <si>
    <t>文学部　人文図書情系</t>
  </si>
  <si>
    <t>2004540</t>
  </si>
  <si>
    <t>文学部　人文人関系</t>
  </si>
  <si>
    <t>2004550</t>
  </si>
  <si>
    <t>大学院　経済学研究科</t>
  </si>
  <si>
    <t>2100000</t>
  </si>
  <si>
    <t>経済学部</t>
  </si>
  <si>
    <t>2100500</t>
  </si>
  <si>
    <t>経済学部　語学</t>
  </si>
  <si>
    <t>2101000</t>
  </si>
  <si>
    <t>経済学部　一般</t>
  </si>
  <si>
    <t>2101500</t>
  </si>
  <si>
    <t>経済学部　専門</t>
  </si>
  <si>
    <t>2102000</t>
  </si>
  <si>
    <t>大学院　法学研究科</t>
  </si>
  <si>
    <t>2200000</t>
  </si>
  <si>
    <t>2200500</t>
  </si>
  <si>
    <t>法学部　語学</t>
  </si>
  <si>
    <t>2201000</t>
  </si>
  <si>
    <t>法学部　一般</t>
  </si>
  <si>
    <t>2201500</t>
  </si>
  <si>
    <t>法学部　法律学科</t>
  </si>
  <si>
    <t>2202000</t>
  </si>
  <si>
    <t>法学部　政治学科</t>
  </si>
  <si>
    <t>2202500</t>
  </si>
  <si>
    <t>大学院　社会学研究科</t>
  </si>
  <si>
    <t>2300000</t>
  </si>
  <si>
    <t>大学院　商学研究科</t>
  </si>
  <si>
    <t>2400000</t>
  </si>
  <si>
    <t>商学部</t>
  </si>
  <si>
    <t>2400500</t>
  </si>
  <si>
    <t>商学部　語学</t>
  </si>
  <si>
    <t>2401000</t>
  </si>
  <si>
    <t>商学部　一般</t>
  </si>
  <si>
    <t>2401500</t>
  </si>
  <si>
    <t>商学部　専門</t>
  </si>
  <si>
    <t>2402000</t>
  </si>
  <si>
    <t>信濃町事務室</t>
  </si>
  <si>
    <t>2900000</t>
  </si>
  <si>
    <t>信濃町事務室(総務)</t>
  </si>
  <si>
    <t>2900020</t>
  </si>
  <si>
    <t>信濃町事務室(管財)</t>
  </si>
  <si>
    <t>2900030</t>
  </si>
  <si>
    <t>信濃町事務室(情報)</t>
  </si>
  <si>
    <t>2900040</t>
  </si>
  <si>
    <t>信濃町事務室(学研)</t>
  </si>
  <si>
    <t>2900050</t>
  </si>
  <si>
    <t>信濃町事務室(国際)</t>
  </si>
  <si>
    <t>2900060</t>
  </si>
  <si>
    <t>信濃町　秘書課</t>
  </si>
  <si>
    <t>2900500</t>
  </si>
  <si>
    <t>信濃町　人事課</t>
  </si>
  <si>
    <t>2901000</t>
  </si>
  <si>
    <t>信濃町　人事課（人事企画担当）</t>
  </si>
  <si>
    <t>2901100</t>
  </si>
  <si>
    <t>信濃町　人事課（給与厚生担当）</t>
  </si>
  <si>
    <t>2901200</t>
  </si>
  <si>
    <t>信濃町　総務課</t>
  </si>
  <si>
    <t>2902100</t>
  </si>
  <si>
    <t>信濃町　総務課（総務担当）</t>
  </si>
  <si>
    <t>2902200</t>
  </si>
  <si>
    <t>信濃町　総務課（電話交換担当）</t>
  </si>
  <si>
    <t>2902300</t>
  </si>
  <si>
    <t>信濃町　学生課</t>
  </si>
  <si>
    <t>2902600</t>
  </si>
  <si>
    <t>信濃町　学生課学事担当</t>
  </si>
  <si>
    <t>2902610</t>
  </si>
  <si>
    <t>信濃町　学生課学生生活担当</t>
  </si>
  <si>
    <t>2902620</t>
  </si>
  <si>
    <t>信濃町　経理課</t>
  </si>
  <si>
    <t>2903000</t>
  </si>
  <si>
    <t>信濃町　管財課</t>
  </si>
  <si>
    <t>2904000</t>
  </si>
  <si>
    <t>信濃町　管財課（用度担当）</t>
  </si>
  <si>
    <t>2904100</t>
  </si>
  <si>
    <t>信濃町　管財課（環境担当）</t>
  </si>
  <si>
    <t>2904300</t>
  </si>
  <si>
    <t>信濃町　管財課（防災防犯担当）</t>
  </si>
  <si>
    <t>2904410</t>
  </si>
  <si>
    <t>信濃町　学術研究支援課（学術研究支援）</t>
  </si>
  <si>
    <t>2906620</t>
  </si>
  <si>
    <t>臨床研究推進センター</t>
  </si>
  <si>
    <t>信濃町　学術研究支援課（産学連携担当）</t>
  </si>
  <si>
    <t>2906630</t>
  </si>
  <si>
    <t>信濃町　学術研究支援課（研究倫理担当）</t>
  </si>
  <si>
    <t>2906640</t>
  </si>
  <si>
    <t>大学院　医学研究科</t>
  </si>
  <si>
    <t>3000000</t>
  </si>
  <si>
    <t>大学院　医学研(博士)</t>
  </si>
  <si>
    <t>3000020</t>
  </si>
  <si>
    <t>医学部</t>
  </si>
  <si>
    <t>3000500</t>
  </si>
  <si>
    <t>法医学</t>
  </si>
  <si>
    <t>3100000</t>
  </si>
  <si>
    <t>専修医研修センター</t>
  </si>
  <si>
    <t>3120000</t>
  </si>
  <si>
    <t>医学部　企画室</t>
  </si>
  <si>
    <t>3150000</t>
  </si>
  <si>
    <t>ストレス・マネジメント室</t>
  </si>
  <si>
    <t>3200000</t>
  </si>
  <si>
    <t>3450000</t>
  </si>
  <si>
    <t>田辺三菱製薬分子代謝システム医学寄附講座</t>
  </si>
  <si>
    <t>3504601</t>
  </si>
  <si>
    <t>腎・代謝ナビゲーション医学寄附講座</t>
  </si>
  <si>
    <t>3504645</t>
  </si>
  <si>
    <t>バクスター寄附講座</t>
  </si>
  <si>
    <t>3504650</t>
  </si>
  <si>
    <t>内分泌先制医療学寄附講座</t>
  </si>
  <si>
    <t>3504672</t>
  </si>
  <si>
    <t>久光製薬運動器生体工学寄附講座</t>
  </si>
  <si>
    <t>3504680</t>
  </si>
  <si>
    <t>癌基盤研究寄附講座</t>
  </si>
  <si>
    <t>3504721</t>
  </si>
  <si>
    <t>睡眠医学研究寄附講座</t>
  </si>
  <si>
    <t>3504730</t>
  </si>
  <si>
    <t>免疫統括医療教育学寄附講座</t>
  </si>
  <si>
    <t>3504751</t>
  </si>
  <si>
    <t>慶應義塾大学地域小児医療調査研究寄附講座</t>
  </si>
  <si>
    <t>3504760</t>
  </si>
  <si>
    <t>慶應義塾大学人材育成・調査研究寄附講座</t>
  </si>
  <si>
    <t>3504765</t>
  </si>
  <si>
    <t>重症心不全治療学寄附講座</t>
  </si>
  <si>
    <t>3504775</t>
  </si>
  <si>
    <t>3504780</t>
  </si>
  <si>
    <t>ブリヂストン臓器再生医学寄附講座</t>
  </si>
  <si>
    <t>3504791</t>
  </si>
  <si>
    <t>不整脈先端治療学寄附講座</t>
  </si>
  <si>
    <t>3504801</t>
  </si>
  <si>
    <t>3504802</t>
  </si>
  <si>
    <t>臨床腫瘍学寄附講座</t>
  </si>
  <si>
    <t>3504840</t>
  </si>
  <si>
    <t>運動器機能再建・再生学寄附講座</t>
  </si>
  <si>
    <t>3504851</t>
  </si>
  <si>
    <t>肺がん病態制御寄附講座</t>
  </si>
  <si>
    <t>3504871</t>
  </si>
  <si>
    <t>内分泌時空医学寄附講座</t>
  </si>
  <si>
    <t>3504881</t>
  </si>
  <si>
    <t>コーセー寄附講座</t>
  </si>
  <si>
    <t>3504890</t>
  </si>
  <si>
    <t>先進運動器疾患治療学寄附講座</t>
  </si>
  <si>
    <t>3504910</t>
  </si>
  <si>
    <t>日本メジフィジックス核医学寄附講座</t>
  </si>
  <si>
    <t>3504920</t>
  </si>
  <si>
    <t>先進炎症性腸疾患治療開発教育学寄附講座</t>
  </si>
  <si>
    <t>3504940</t>
  </si>
  <si>
    <t>臨床腫瘍免疫学寄附講座</t>
  </si>
  <si>
    <t>3504950</t>
  </si>
  <si>
    <t>疼痛治療学寄附講座</t>
  </si>
  <si>
    <t>3504960</t>
  </si>
  <si>
    <t>心腎連関代謝寄附講座</t>
  </si>
  <si>
    <t>3504970</t>
  </si>
  <si>
    <t>難治性循環器疾患病態学寄附講座</t>
  </si>
  <si>
    <t>3504980</t>
  </si>
  <si>
    <t>3551500</t>
  </si>
  <si>
    <t>坂口光洋記念講座（オルガノイド医学）</t>
  </si>
  <si>
    <t>3552500</t>
  </si>
  <si>
    <t>3600500</t>
  </si>
  <si>
    <t>3601000</t>
  </si>
  <si>
    <t>3601500</t>
  </si>
  <si>
    <t>3602000</t>
  </si>
  <si>
    <t>3602500</t>
  </si>
  <si>
    <t>3603000</t>
  </si>
  <si>
    <t>3603510</t>
  </si>
  <si>
    <t>3604000</t>
  </si>
  <si>
    <t>微生物学・免疫学</t>
  </si>
  <si>
    <t>3604501</t>
  </si>
  <si>
    <t>3605000</t>
  </si>
  <si>
    <t>3605500</t>
  </si>
  <si>
    <t>3650000</t>
  </si>
  <si>
    <t>共同利用研究室(細胞組織学)</t>
  </si>
  <si>
    <t>3650020</t>
  </si>
  <si>
    <t>研究機器開発室</t>
  </si>
  <si>
    <t>3750000</t>
  </si>
  <si>
    <t>動物実験センター</t>
  </si>
  <si>
    <t>3810000</t>
  </si>
  <si>
    <t>先端研(細胞)</t>
  </si>
  <si>
    <t>3850010</t>
  </si>
  <si>
    <t>先端研(遺伝子)</t>
  </si>
  <si>
    <t>3850020</t>
  </si>
  <si>
    <t>電子顕微鏡研究室</t>
  </si>
  <si>
    <t>3900000</t>
  </si>
  <si>
    <t>3950500</t>
  </si>
  <si>
    <t>内科学(呼吸器)</t>
  </si>
  <si>
    <t>3950513</t>
  </si>
  <si>
    <t>内科学(循環器)</t>
  </si>
  <si>
    <t>3950515</t>
  </si>
  <si>
    <t>内科学(消化器)</t>
  </si>
  <si>
    <t>3950520</t>
  </si>
  <si>
    <t>内科学(腎・内・代)</t>
  </si>
  <si>
    <t>3950530</t>
  </si>
  <si>
    <t>内科学(神経)</t>
  </si>
  <si>
    <t>3950540</t>
  </si>
  <si>
    <t>内科学(血液)</t>
  </si>
  <si>
    <t>3950553</t>
  </si>
  <si>
    <t>3950556</t>
  </si>
  <si>
    <t>3951500</t>
  </si>
  <si>
    <t>外科学(一般・消化器)</t>
  </si>
  <si>
    <t>3951510</t>
  </si>
  <si>
    <t>外科学(小児)</t>
  </si>
  <si>
    <t>3951515</t>
  </si>
  <si>
    <t>外科学(心臓血管)</t>
  </si>
  <si>
    <t>3951520</t>
  </si>
  <si>
    <t>外科学(呼吸器)</t>
  </si>
  <si>
    <t>3951530</t>
  </si>
  <si>
    <t>3951700</t>
  </si>
  <si>
    <t>3952000</t>
  </si>
  <si>
    <t>3952500</t>
  </si>
  <si>
    <t>3953000</t>
  </si>
  <si>
    <t>3953500</t>
  </si>
  <si>
    <t>産婦人科学</t>
  </si>
  <si>
    <t>3954000</t>
  </si>
  <si>
    <t>産婦人科学(産科)</t>
  </si>
  <si>
    <t>3954010</t>
  </si>
  <si>
    <t>産婦人科学(婦人科)</t>
  </si>
  <si>
    <t>3954020</t>
  </si>
  <si>
    <t>3954500</t>
  </si>
  <si>
    <t>3955000</t>
  </si>
  <si>
    <t>3955500</t>
  </si>
  <si>
    <t>3956000</t>
  </si>
  <si>
    <t>3956500</t>
  </si>
  <si>
    <t>放射線科学</t>
  </si>
  <si>
    <t>3957000</t>
  </si>
  <si>
    <t>放射線科学(治療)</t>
  </si>
  <si>
    <t>3957015</t>
  </si>
  <si>
    <t>放射線科学(診断)</t>
  </si>
  <si>
    <t>3957020</t>
  </si>
  <si>
    <t>3957500</t>
  </si>
  <si>
    <t>3958000</t>
  </si>
  <si>
    <t>3958500</t>
  </si>
  <si>
    <t>3959000</t>
  </si>
  <si>
    <t>臨床薬剤学</t>
  </si>
  <si>
    <t>3959500</t>
  </si>
  <si>
    <t>3961000</t>
  </si>
  <si>
    <t>臨床研究監理センター</t>
  </si>
  <si>
    <t>3962000</t>
  </si>
  <si>
    <t>病理診断部</t>
  </si>
  <si>
    <t>3974000</t>
  </si>
  <si>
    <t>3977100</t>
  </si>
  <si>
    <t>緩和ケアセンター</t>
  </si>
  <si>
    <t>3978800</t>
  </si>
  <si>
    <t>医学部放射線安全管理室</t>
  </si>
  <si>
    <t>3980500</t>
  </si>
  <si>
    <t>感染制御センター</t>
  </si>
  <si>
    <t>3990500</t>
  </si>
  <si>
    <t>血液浄化・透析センター</t>
  </si>
  <si>
    <t>3991000</t>
  </si>
  <si>
    <t>内視鏡センター</t>
  </si>
  <si>
    <t>3991500</t>
  </si>
  <si>
    <t>腫瘍センター</t>
  </si>
  <si>
    <t>3992000</t>
  </si>
  <si>
    <t>腫瘍センター（放射線治療部門）</t>
  </si>
  <si>
    <t>3992100</t>
  </si>
  <si>
    <t>腫瘍センター（低侵襲療法研究開発部門）</t>
  </si>
  <si>
    <t>3992200</t>
  </si>
  <si>
    <t>輸血・細胞療法センター</t>
  </si>
  <si>
    <t>3992500</t>
  </si>
  <si>
    <t>スポーツ医学総合センター</t>
  </si>
  <si>
    <t>3993000</t>
  </si>
  <si>
    <t>漢方医学センター</t>
  </si>
  <si>
    <t>3993500</t>
  </si>
  <si>
    <t>臨床遺伝学センター</t>
  </si>
  <si>
    <t>3994000</t>
  </si>
  <si>
    <t>百寿総合研究センター</t>
  </si>
  <si>
    <t>3995000</t>
  </si>
  <si>
    <t>総合診療教育センター</t>
  </si>
  <si>
    <t>3995500</t>
  </si>
  <si>
    <t>大学病院</t>
  </si>
  <si>
    <t>4010000</t>
  </si>
  <si>
    <t>卒後臨床研修センター</t>
  </si>
  <si>
    <t>4010300</t>
  </si>
  <si>
    <t>医療安全管理部</t>
  </si>
  <si>
    <t>4011000</t>
  </si>
  <si>
    <t>4012000</t>
  </si>
  <si>
    <t>医療連携推進部</t>
  </si>
  <si>
    <t>4012200</t>
  </si>
  <si>
    <t>患者総合相談部</t>
  </si>
  <si>
    <t>4012300</t>
  </si>
  <si>
    <t>大学病院事務局</t>
  </si>
  <si>
    <t>4030000</t>
  </si>
  <si>
    <t>大学病院事務局(総務)</t>
  </si>
  <si>
    <t>4030020</t>
  </si>
  <si>
    <t>大学病院事務局(管財)</t>
  </si>
  <si>
    <t>4030030</t>
  </si>
  <si>
    <t>大学病院事務局(情報)</t>
  </si>
  <si>
    <t>4030040</t>
  </si>
  <si>
    <t>大学病院事務局(経営企画)</t>
  </si>
  <si>
    <t>4030060</t>
  </si>
  <si>
    <t>大学病院事務局(医療安全)</t>
  </si>
  <si>
    <t>4030075</t>
  </si>
  <si>
    <t>大学病院事務局（臨床研究）</t>
  </si>
  <si>
    <t>4030085</t>
  </si>
  <si>
    <t>大学病院事務局（渉外）</t>
  </si>
  <si>
    <t>4030090</t>
  </si>
  <si>
    <t>大学病院事務局（医事）</t>
  </si>
  <si>
    <t>4030100</t>
  </si>
  <si>
    <t>病院　秘書課</t>
  </si>
  <si>
    <t>4030500</t>
  </si>
  <si>
    <t>病院　人事課</t>
  </si>
  <si>
    <t>4031000</t>
  </si>
  <si>
    <t>病院　人事課（人事企画担当）</t>
  </si>
  <si>
    <t>4031100</t>
  </si>
  <si>
    <t>病院　人事課（給与厚生担当）</t>
  </si>
  <si>
    <t>4031200</t>
  </si>
  <si>
    <t>病院　総務課</t>
  </si>
  <si>
    <t>4032100</t>
  </si>
  <si>
    <t>病院　総務課（総務担当）</t>
  </si>
  <si>
    <t>4032200</t>
  </si>
  <si>
    <t>病院　総務課（電話交換担当）</t>
  </si>
  <si>
    <t>4032300</t>
  </si>
  <si>
    <t>病院　経理課</t>
  </si>
  <si>
    <t>4033000</t>
  </si>
  <si>
    <t>病院　管財課</t>
  </si>
  <si>
    <t>4034000</t>
  </si>
  <si>
    <t>病院　管財課（用度担当）</t>
  </si>
  <si>
    <t>4034100</t>
  </si>
  <si>
    <t>病院　管財課（環境担当）</t>
  </si>
  <si>
    <t>4034300</t>
  </si>
  <si>
    <t>病院　管財課（防災防犯担当）</t>
  </si>
  <si>
    <t>4034410</t>
  </si>
  <si>
    <t>病院　キャリア開発室</t>
  </si>
  <si>
    <t>4037000</t>
  </si>
  <si>
    <t>医事統括室</t>
  </si>
  <si>
    <t>4050500</t>
  </si>
  <si>
    <t>医事統括室（予防医療センター）</t>
  </si>
  <si>
    <t>4050850</t>
  </si>
  <si>
    <t>医事統括室（HuCAM）</t>
  </si>
  <si>
    <t>4050890</t>
  </si>
  <si>
    <t>循環器内科</t>
  </si>
  <si>
    <t>4150515</t>
  </si>
  <si>
    <t>消化器内科</t>
  </si>
  <si>
    <t>4150520</t>
  </si>
  <si>
    <t>腎・内・代内科</t>
  </si>
  <si>
    <t>4150530</t>
  </si>
  <si>
    <t>神経内科</t>
  </si>
  <si>
    <t>4150540</t>
  </si>
  <si>
    <t>血液内科</t>
  </si>
  <si>
    <t>4150553</t>
  </si>
  <si>
    <t>リウマチ・膠原病内科</t>
  </si>
  <si>
    <t>4150556</t>
  </si>
  <si>
    <t>一般・消化器外科</t>
  </si>
  <si>
    <t>4151510</t>
  </si>
  <si>
    <t>小児外科</t>
  </si>
  <si>
    <t>4151515</t>
  </si>
  <si>
    <t>脳神経外科</t>
  </si>
  <si>
    <t>4151540</t>
  </si>
  <si>
    <t>麻酔科</t>
  </si>
  <si>
    <t>4152000</t>
  </si>
  <si>
    <t>整形外科</t>
  </si>
  <si>
    <t>4152500</t>
  </si>
  <si>
    <t>形成外科</t>
  </si>
  <si>
    <t>4153000</t>
  </si>
  <si>
    <t>小児科</t>
  </si>
  <si>
    <t>4153500</t>
  </si>
  <si>
    <t>婦人科</t>
  </si>
  <si>
    <t>4154020</t>
  </si>
  <si>
    <t>眼科</t>
  </si>
  <si>
    <t>4154500</t>
  </si>
  <si>
    <t>皮膚科</t>
  </si>
  <si>
    <t>4155000</t>
  </si>
  <si>
    <t>耳鼻咽喉科</t>
  </si>
  <si>
    <t>4156000</t>
  </si>
  <si>
    <t>精神・神経科</t>
  </si>
  <si>
    <t>4156500</t>
  </si>
  <si>
    <t>放射線診断科</t>
  </si>
  <si>
    <t>4157020</t>
  </si>
  <si>
    <t>4157500</t>
  </si>
  <si>
    <t>リハビリ科</t>
  </si>
  <si>
    <t>4158000</t>
  </si>
  <si>
    <t>救急科</t>
  </si>
  <si>
    <t>4158500</t>
  </si>
  <si>
    <t>臨床研究推進センター（研究推進担当）</t>
  </si>
  <si>
    <t>4171010</t>
  </si>
  <si>
    <t>臨床研究推進センター（事務部門担当）</t>
  </si>
  <si>
    <t>4171020</t>
  </si>
  <si>
    <t>4172000</t>
  </si>
  <si>
    <t>手術・血管造影センター</t>
  </si>
  <si>
    <t>4204530</t>
  </si>
  <si>
    <t>4208000</t>
  </si>
  <si>
    <t>4220000</t>
  </si>
  <si>
    <t>医療保険指導部</t>
  </si>
  <si>
    <t>4230500</t>
  </si>
  <si>
    <t>大学病院感染制御部</t>
  </si>
  <si>
    <t>4240500</t>
  </si>
  <si>
    <t>4241500</t>
  </si>
  <si>
    <t>4242000</t>
  </si>
  <si>
    <t>4243000</t>
  </si>
  <si>
    <t>4244000</t>
  </si>
  <si>
    <t>食養管理室</t>
  </si>
  <si>
    <t>4250500</t>
  </si>
  <si>
    <t>食養管理室(栄養管理)</t>
  </si>
  <si>
    <t>4250510</t>
  </si>
  <si>
    <t>食養管理室(給食管理)</t>
  </si>
  <si>
    <t>4250530</t>
  </si>
  <si>
    <t>滅菌管理部</t>
  </si>
  <si>
    <t>4251050</t>
  </si>
  <si>
    <t>4251500</t>
  </si>
  <si>
    <t>病院情報システム部</t>
  </si>
  <si>
    <t>4300500</t>
  </si>
  <si>
    <t>薬剤部</t>
  </si>
  <si>
    <t>4350500</t>
  </si>
  <si>
    <t>薬剤部（調剤）</t>
  </si>
  <si>
    <t>4350510</t>
  </si>
  <si>
    <t>薬剤部（注射・製剤）</t>
  </si>
  <si>
    <t>4350527</t>
  </si>
  <si>
    <t>薬剤部(情報・管理・治験)</t>
  </si>
  <si>
    <t>4350537</t>
  </si>
  <si>
    <t>4450500</t>
  </si>
  <si>
    <t>放技(一般撮影)</t>
  </si>
  <si>
    <t>4450510</t>
  </si>
  <si>
    <t>放技(造影)</t>
  </si>
  <si>
    <t>4450520</t>
  </si>
  <si>
    <t>放技(ＣＴ・ＭＲ)</t>
  </si>
  <si>
    <t>4450540</t>
  </si>
  <si>
    <t>放技(放射線治療)</t>
  </si>
  <si>
    <t>4450560</t>
  </si>
  <si>
    <t>放技(核医学・予セ)</t>
  </si>
  <si>
    <t>4450565</t>
  </si>
  <si>
    <t>放技（超音波）</t>
  </si>
  <si>
    <t>4450570</t>
  </si>
  <si>
    <t>臨床検査技術室</t>
  </si>
  <si>
    <t>4460100</t>
  </si>
  <si>
    <t>臨床検査技術室(室長付)</t>
  </si>
  <si>
    <t>4460110</t>
  </si>
  <si>
    <t>検査技術室(病理診断科担当)</t>
  </si>
  <si>
    <t>4460200</t>
  </si>
  <si>
    <t>臨床検査技術室(感染制御部担当)</t>
  </si>
  <si>
    <t>4460300</t>
  </si>
  <si>
    <t>検査技術室(臨床検査科担当)</t>
  </si>
  <si>
    <t>4460400</t>
  </si>
  <si>
    <t>検査技術室(臨検担当(事務室))</t>
  </si>
  <si>
    <t>4460405</t>
  </si>
  <si>
    <t>検査技術室(臨検担当(システム管理))</t>
  </si>
  <si>
    <t>4460410</t>
  </si>
  <si>
    <t>検査技術室(臨検担当(外来採血))</t>
  </si>
  <si>
    <t>4460413</t>
  </si>
  <si>
    <t>検査技術室(臨検担当(一般))</t>
  </si>
  <si>
    <t>4460417</t>
  </si>
  <si>
    <t>検査技術室(臨検担当(血液))</t>
  </si>
  <si>
    <t>4460420</t>
  </si>
  <si>
    <t>検査技術室(臨検担当(化学・免疫))</t>
  </si>
  <si>
    <t>4460425</t>
  </si>
  <si>
    <t>検査技術室(臨検担当(微生物))</t>
  </si>
  <si>
    <t>4460430</t>
  </si>
  <si>
    <t>検査技術室(臨検担当(生体検査・健診))</t>
  </si>
  <si>
    <t>4460435</t>
  </si>
  <si>
    <t>検査技術室(輸血・細胞療法センター担当)</t>
  </si>
  <si>
    <t>4460600</t>
  </si>
  <si>
    <t>検査技術室(産科担当)</t>
  </si>
  <si>
    <t>4460800</t>
  </si>
  <si>
    <t>病院放射線安全管理室</t>
  </si>
  <si>
    <t>4500500</t>
  </si>
  <si>
    <t>4700000</t>
  </si>
  <si>
    <t>看護部長室</t>
  </si>
  <si>
    <t>4700500</t>
  </si>
  <si>
    <t>看護部長室(教育)</t>
  </si>
  <si>
    <t>4700530</t>
  </si>
  <si>
    <t>看護部長室(寮)</t>
  </si>
  <si>
    <t>4700555</t>
  </si>
  <si>
    <t>看護部長室(その他)</t>
  </si>
  <si>
    <t>4700560</t>
  </si>
  <si>
    <t>4701100</t>
  </si>
  <si>
    <t>外来(整形外科)</t>
  </si>
  <si>
    <t>4701230</t>
  </si>
  <si>
    <t>外来(形成外科)</t>
  </si>
  <si>
    <t>4701240</t>
  </si>
  <si>
    <t>外来(小児科)</t>
  </si>
  <si>
    <t>4701250</t>
  </si>
  <si>
    <t>4701260</t>
  </si>
  <si>
    <t>外来(眼科)</t>
  </si>
  <si>
    <t>4701270</t>
  </si>
  <si>
    <t>外来(皮膚科)</t>
  </si>
  <si>
    <t>4701280</t>
  </si>
  <si>
    <t>外来(泌尿器科)</t>
  </si>
  <si>
    <t>4701290</t>
  </si>
  <si>
    <t>4701300</t>
  </si>
  <si>
    <t>外来(精神・神経科)</t>
  </si>
  <si>
    <t>4701310</t>
  </si>
  <si>
    <t>外来(放射線治療科)</t>
  </si>
  <si>
    <t>4701325</t>
  </si>
  <si>
    <t>4701330</t>
  </si>
  <si>
    <t>外来(核医学)</t>
  </si>
  <si>
    <t>4701341</t>
  </si>
  <si>
    <t>4701345</t>
  </si>
  <si>
    <t>外来(歯科・口腔外科)</t>
  </si>
  <si>
    <t>4701350</t>
  </si>
  <si>
    <t>外来(リハビリ科)</t>
  </si>
  <si>
    <t>4701360</t>
  </si>
  <si>
    <t>外来(血液透析セ)</t>
  </si>
  <si>
    <t>4701405</t>
  </si>
  <si>
    <t>外来(救急センター)</t>
  </si>
  <si>
    <t>4701415</t>
  </si>
  <si>
    <t>外来(スポ医セ)</t>
  </si>
  <si>
    <t>4701435</t>
  </si>
  <si>
    <t>外来(感染クリニック)</t>
  </si>
  <si>
    <t>4701450</t>
  </si>
  <si>
    <t>外来(腫瘍・免疫)</t>
  </si>
  <si>
    <t>4701465</t>
  </si>
  <si>
    <t>外来(予防医療セ)</t>
  </si>
  <si>
    <t>4701470</t>
  </si>
  <si>
    <t>外来（２階内科外科Ｃ）</t>
  </si>
  <si>
    <t>4701510</t>
  </si>
  <si>
    <t>外来（３階内科外科Ｃ）</t>
  </si>
  <si>
    <t>4701520</t>
  </si>
  <si>
    <t>外来（臨床遺伝学セ）</t>
  </si>
  <si>
    <t>4701580</t>
  </si>
  <si>
    <t>手術・血管造影センター(看護部門)</t>
  </si>
  <si>
    <t>4702050</t>
  </si>
  <si>
    <t>病棟４Ｂ</t>
  </si>
  <si>
    <t>4702120</t>
  </si>
  <si>
    <t>病棟４Ｃ（ＨＣＵ）</t>
  </si>
  <si>
    <t>4702130</t>
  </si>
  <si>
    <t>病棟４Ｄ（ＩＣＵ）</t>
  </si>
  <si>
    <t>4702140</t>
  </si>
  <si>
    <t>病棟６Ａ－１</t>
  </si>
  <si>
    <t>4702310</t>
  </si>
  <si>
    <t>病棟６Ａ－２</t>
  </si>
  <si>
    <t>4702315</t>
  </si>
  <si>
    <t>病棟６Ａ－３</t>
  </si>
  <si>
    <t>4702317</t>
  </si>
  <si>
    <t>病棟６Ｃ</t>
  </si>
  <si>
    <t>4702330</t>
  </si>
  <si>
    <t>病棟６Ｃ（ＭＦＩＣＵ)</t>
  </si>
  <si>
    <t>4702335</t>
  </si>
  <si>
    <t>病棟６Ｄ（ＧＣＵ)</t>
  </si>
  <si>
    <t>4702340</t>
  </si>
  <si>
    <t>病棟６Ｄ（ＮＩＣＵ)</t>
  </si>
  <si>
    <t>4702345</t>
  </si>
  <si>
    <t>病棟７Ａ</t>
  </si>
  <si>
    <t>4702410</t>
  </si>
  <si>
    <t>病棟７Ｂ</t>
  </si>
  <si>
    <t>4702420</t>
  </si>
  <si>
    <t>病棟７Ｃ</t>
  </si>
  <si>
    <t>4702430</t>
  </si>
  <si>
    <t>病棟７Ｄ</t>
  </si>
  <si>
    <t>4702440</t>
  </si>
  <si>
    <t>病棟８Ａ</t>
  </si>
  <si>
    <t>4702510</t>
  </si>
  <si>
    <t>病棟８Ｂ</t>
  </si>
  <si>
    <t>4702520</t>
  </si>
  <si>
    <t>病棟８Ｃ</t>
  </si>
  <si>
    <t>4702530</t>
  </si>
  <si>
    <t>病棟８Ｄ</t>
  </si>
  <si>
    <t>4702540</t>
  </si>
  <si>
    <t>病棟９Ａ</t>
  </si>
  <si>
    <t>4702610</t>
  </si>
  <si>
    <t>病棟９Ｂ</t>
  </si>
  <si>
    <t>4702620</t>
  </si>
  <si>
    <t>病棟９Ｃ</t>
  </si>
  <si>
    <t>4702630</t>
  </si>
  <si>
    <t>病棟９Ｄ</t>
  </si>
  <si>
    <t>4702640</t>
  </si>
  <si>
    <t>病棟１０Ａ</t>
  </si>
  <si>
    <t>4702710</t>
  </si>
  <si>
    <t>病棟１０Ｂ</t>
  </si>
  <si>
    <t>4702720</t>
  </si>
  <si>
    <t>病棟１０Ｃ</t>
  </si>
  <si>
    <t>4702730</t>
  </si>
  <si>
    <t>病棟１０Ｄ</t>
  </si>
  <si>
    <t>4702740</t>
  </si>
  <si>
    <t>4704700</t>
  </si>
  <si>
    <t>病棟２号４階</t>
  </si>
  <si>
    <t>4704800</t>
  </si>
  <si>
    <t>4707250</t>
  </si>
  <si>
    <t>4707300</t>
  </si>
  <si>
    <t>臨床試験病棟</t>
  </si>
  <si>
    <t>4708100</t>
  </si>
  <si>
    <t>医療連携推進部(看護部門)</t>
  </si>
  <si>
    <t>4708200</t>
  </si>
  <si>
    <t>医学部(日吉)</t>
  </si>
  <si>
    <t>4900500</t>
  </si>
  <si>
    <t>医学部(日吉)　語学</t>
  </si>
  <si>
    <t>4901000</t>
  </si>
  <si>
    <t>医学部(日吉)　一般</t>
  </si>
  <si>
    <t>4901500</t>
  </si>
  <si>
    <t>大学院　理工学研究科</t>
  </si>
  <si>
    <t>5000000</t>
  </si>
  <si>
    <t>理工学部</t>
  </si>
  <si>
    <t>5000500</t>
  </si>
  <si>
    <t>理工学部　語学</t>
  </si>
  <si>
    <t>5001000</t>
  </si>
  <si>
    <t>理工学部　一般</t>
  </si>
  <si>
    <t>5001500</t>
  </si>
  <si>
    <t>理工学部　機械工学科</t>
  </si>
  <si>
    <t>5002000</t>
  </si>
  <si>
    <t>理工学部　電子工学科</t>
  </si>
  <si>
    <t>5002500</t>
  </si>
  <si>
    <t>理工学部　応用化学科</t>
  </si>
  <si>
    <t>5003000</t>
  </si>
  <si>
    <t>理工学部　物情工学科</t>
  </si>
  <si>
    <t>5003500</t>
  </si>
  <si>
    <t>理工学部　管理工学科</t>
  </si>
  <si>
    <t>5004000</t>
  </si>
  <si>
    <t>理工学部　数理科学科</t>
  </si>
  <si>
    <t>5004500</t>
  </si>
  <si>
    <t>理工学部　物理学科</t>
  </si>
  <si>
    <t>5005000</t>
  </si>
  <si>
    <t>理工学部　化学科</t>
  </si>
  <si>
    <t>5005500</t>
  </si>
  <si>
    <t>理工学部　ＳＤ工学科</t>
  </si>
  <si>
    <t>5006000</t>
  </si>
  <si>
    <t>理工学部　情報工学科</t>
  </si>
  <si>
    <t>5006500</t>
  </si>
  <si>
    <t>理工学部　生命情報学科</t>
  </si>
  <si>
    <t>5007000</t>
  </si>
  <si>
    <t>5100000</t>
  </si>
  <si>
    <t>理工学部　総務課</t>
  </si>
  <si>
    <t>5100500</t>
  </si>
  <si>
    <t>理工学部　学生課</t>
  </si>
  <si>
    <t>5101100</t>
  </si>
  <si>
    <t>理工学部　学生課学事</t>
  </si>
  <si>
    <t>5101110</t>
  </si>
  <si>
    <t>理工学部　学生課学生生活</t>
  </si>
  <si>
    <t>5101120</t>
  </si>
  <si>
    <t>理工学部　学生課国際</t>
  </si>
  <si>
    <t>5101140</t>
  </si>
  <si>
    <t>理工学部　管財課</t>
  </si>
  <si>
    <t>5101400</t>
  </si>
  <si>
    <t>理工学部　学術研究支援課</t>
  </si>
  <si>
    <t>5101800</t>
  </si>
  <si>
    <t>理工学部　中央試験所</t>
  </si>
  <si>
    <t>5102080</t>
  </si>
  <si>
    <t>理工学部　先端科学技術研究センター</t>
  </si>
  <si>
    <t>5102085</t>
  </si>
  <si>
    <t>実験教育支援セ</t>
  </si>
  <si>
    <t>5102500</t>
  </si>
  <si>
    <t>実験教育支援セ　機械担当</t>
  </si>
  <si>
    <t>5102510</t>
  </si>
  <si>
    <t>実験教育支援セ　電気・物理担当</t>
  </si>
  <si>
    <t>5102520</t>
  </si>
  <si>
    <t>実験教育支援セ　化学・管理・生命担当</t>
  </si>
  <si>
    <t>5102530</t>
  </si>
  <si>
    <t>実験教育支援セ　環境保全担当</t>
  </si>
  <si>
    <t>5102540</t>
  </si>
  <si>
    <t>実験教育支援セ　日吉担当</t>
  </si>
  <si>
    <t>5102560</t>
  </si>
  <si>
    <t>大学院　政メ研究科</t>
  </si>
  <si>
    <t>5200000</t>
  </si>
  <si>
    <t>総合政策学部</t>
  </si>
  <si>
    <t>5300500</t>
  </si>
  <si>
    <t>総合政策学部　語学</t>
  </si>
  <si>
    <t>5301000</t>
  </si>
  <si>
    <t>総合政策学部　一般</t>
  </si>
  <si>
    <t>5301500</t>
  </si>
  <si>
    <t>総合政策学部　専門</t>
  </si>
  <si>
    <t>5302000</t>
  </si>
  <si>
    <t>環境情報学部</t>
  </si>
  <si>
    <t>5400500</t>
  </si>
  <si>
    <t>環境情報学部　語学</t>
  </si>
  <si>
    <t>5401000</t>
  </si>
  <si>
    <t>環境情報学部　一般</t>
  </si>
  <si>
    <t>5401500</t>
  </si>
  <si>
    <t>環境情報学部　専門</t>
  </si>
  <si>
    <t>5402000</t>
  </si>
  <si>
    <t>看護医療学部</t>
  </si>
  <si>
    <t>5420500</t>
  </si>
  <si>
    <t>看護医療学部　語学</t>
  </si>
  <si>
    <t>5421000</t>
  </si>
  <si>
    <t>看護医療学部　一般</t>
  </si>
  <si>
    <t>5421500</t>
  </si>
  <si>
    <t>看護医療学部　専門</t>
  </si>
  <si>
    <t>5422000</t>
  </si>
  <si>
    <t>看護医療学部（信濃町）</t>
  </si>
  <si>
    <t>5422500</t>
  </si>
  <si>
    <t>心身ウェルネス</t>
  </si>
  <si>
    <t>5450500</t>
  </si>
  <si>
    <t>湘南藤沢事務室</t>
  </si>
  <si>
    <t>5500000</t>
  </si>
  <si>
    <t>湘南藤沢事務室　総務</t>
  </si>
  <si>
    <t>5500520</t>
  </si>
  <si>
    <t>湘南藤沢事務室　管財・会計</t>
  </si>
  <si>
    <t>5500540</t>
  </si>
  <si>
    <t>湘南藤沢事務室　管財・会計担当</t>
  </si>
  <si>
    <t>5500600</t>
  </si>
  <si>
    <t>湘南藤沢事務室　学事</t>
  </si>
  <si>
    <t>5501020</t>
  </si>
  <si>
    <t>湘南藤沢事務室　学生支援</t>
  </si>
  <si>
    <t>5501040</t>
  </si>
  <si>
    <t>湘南藤沢事務室　国際</t>
  </si>
  <si>
    <t>5501060</t>
  </si>
  <si>
    <t>湘南藤沢事務室　看護</t>
  </si>
  <si>
    <t>5501500</t>
  </si>
  <si>
    <t>湘南藤沢事務室　学術研究支援担当</t>
  </si>
  <si>
    <t>5502100</t>
  </si>
  <si>
    <t>大学院　薬学研究科</t>
  </si>
  <si>
    <t>5530000</t>
  </si>
  <si>
    <t>5530500</t>
  </si>
  <si>
    <t>薬学部　語学</t>
  </si>
  <si>
    <t>5531000</t>
  </si>
  <si>
    <t>薬学部　一般</t>
  </si>
  <si>
    <t>5531500</t>
  </si>
  <si>
    <t>薬学部　薬学科</t>
  </si>
  <si>
    <t>5532000</t>
  </si>
  <si>
    <t>薬学部　薬科学科</t>
  </si>
  <si>
    <t>5532500</t>
  </si>
  <si>
    <t>附属薬局</t>
  </si>
  <si>
    <t>5542000</t>
  </si>
  <si>
    <t>芝共立キャンパス事務室</t>
  </si>
  <si>
    <t>5550000</t>
  </si>
  <si>
    <t>芝共立キャンパス　総務課</t>
  </si>
  <si>
    <t>5550500</t>
  </si>
  <si>
    <t>芝共立キャンパス　管財課</t>
  </si>
  <si>
    <t>5551300</t>
  </si>
  <si>
    <t>芝共立キャンパス　学生課</t>
  </si>
  <si>
    <t>5551600</t>
  </si>
  <si>
    <t>芝共立キャンパス　学術研究支援課</t>
  </si>
  <si>
    <t>5552100</t>
  </si>
  <si>
    <t>経営管理研究科</t>
  </si>
  <si>
    <t>5600000</t>
  </si>
  <si>
    <t>ビジネス・スクール</t>
  </si>
  <si>
    <t>5600010</t>
  </si>
  <si>
    <t>システムデザイン・マネジメント研究科</t>
  </si>
  <si>
    <t>5630000</t>
  </si>
  <si>
    <t>メディアデザイン研究科</t>
  </si>
  <si>
    <t>5660000</t>
  </si>
  <si>
    <t>法科大学院</t>
  </si>
  <si>
    <t>5700000</t>
  </si>
  <si>
    <t>健康マネジメント研究科</t>
  </si>
  <si>
    <t>5800000</t>
  </si>
  <si>
    <t>5900000</t>
  </si>
  <si>
    <t>通信教育部総務担当</t>
  </si>
  <si>
    <t>5900011</t>
  </si>
  <si>
    <t>5900020</t>
  </si>
  <si>
    <t>研究連携推進本部</t>
  </si>
  <si>
    <t>5950000</t>
  </si>
  <si>
    <t>先導研究センター</t>
  </si>
  <si>
    <t>5951000</t>
  </si>
  <si>
    <t>先導研究センター（信濃町）</t>
  </si>
  <si>
    <t>5951500</t>
  </si>
  <si>
    <t>6050500</t>
  </si>
  <si>
    <t>メディアセンター本部（総務)</t>
  </si>
  <si>
    <t>6050510</t>
  </si>
  <si>
    <t>メディアセンター本部(受入目録)</t>
  </si>
  <si>
    <t>6050532</t>
  </si>
  <si>
    <t>メディアセンター本部(電子情報環境)</t>
  </si>
  <si>
    <t>6050551</t>
  </si>
  <si>
    <t>6051000</t>
  </si>
  <si>
    <t>三田メセ(総務)</t>
  </si>
  <si>
    <t>6051050</t>
  </si>
  <si>
    <t>三田メセ(テクニカル)</t>
  </si>
  <si>
    <t>6051060</t>
  </si>
  <si>
    <t>三田メセ(パブリック)</t>
  </si>
  <si>
    <t>6051070</t>
  </si>
  <si>
    <t>6051500</t>
  </si>
  <si>
    <t>6052100</t>
  </si>
  <si>
    <t>信濃町メセ(総務)</t>
  </si>
  <si>
    <t>6052110</t>
  </si>
  <si>
    <t>信濃町メセ(テクニカル)</t>
  </si>
  <si>
    <t>6052120</t>
  </si>
  <si>
    <t>信濃町メセ(パブリック)</t>
  </si>
  <si>
    <t>6052130</t>
  </si>
  <si>
    <t>6052500</t>
  </si>
  <si>
    <t>6053000</t>
  </si>
  <si>
    <t>6053500</t>
  </si>
  <si>
    <t>社会・地域連携室</t>
  </si>
  <si>
    <t>6170000</t>
  </si>
  <si>
    <t>イノベーション推進本部</t>
  </si>
  <si>
    <t>6210000</t>
  </si>
  <si>
    <t>学術研究支援部研究資金</t>
  </si>
  <si>
    <t>6210110</t>
  </si>
  <si>
    <t>学術研究支援部総務</t>
  </si>
  <si>
    <t>6210120</t>
  </si>
  <si>
    <t>学術研究支援部知的資産</t>
  </si>
  <si>
    <t>6210130</t>
  </si>
  <si>
    <t>学術研究支援部三田</t>
  </si>
  <si>
    <t>6210200</t>
  </si>
  <si>
    <t>学術研究支援部KGRI</t>
  </si>
  <si>
    <t>6210300</t>
  </si>
  <si>
    <t>GICセンター</t>
  </si>
  <si>
    <t>6230000</t>
  </si>
  <si>
    <t>6240000</t>
  </si>
  <si>
    <t>6250000</t>
  </si>
  <si>
    <t>大学共通</t>
  </si>
  <si>
    <t>6900000</t>
  </si>
  <si>
    <t>研究室(三田)</t>
  </si>
  <si>
    <t>6900500</t>
  </si>
  <si>
    <t>研究室(日吉)</t>
  </si>
  <si>
    <t>6900510</t>
  </si>
  <si>
    <t>体育会(三田)</t>
  </si>
  <si>
    <t>6901010</t>
  </si>
  <si>
    <t>体育会(日吉)</t>
  </si>
  <si>
    <t>6901020</t>
  </si>
  <si>
    <t>7000000</t>
  </si>
  <si>
    <t>7050000</t>
  </si>
  <si>
    <t>7100000</t>
  </si>
  <si>
    <t>斯道文庫</t>
  </si>
  <si>
    <t>7150000</t>
  </si>
  <si>
    <t>7200000</t>
  </si>
  <si>
    <t>国際センター</t>
  </si>
  <si>
    <t>7300000</t>
  </si>
  <si>
    <t>保健管理セ</t>
  </si>
  <si>
    <t>7350000</t>
  </si>
  <si>
    <t>保健管理セ(三田)</t>
  </si>
  <si>
    <t>7350500</t>
  </si>
  <si>
    <t>保健管理セ(湘南藤沢)</t>
  </si>
  <si>
    <t>7350510</t>
  </si>
  <si>
    <t>保健管理セ(矢上)</t>
  </si>
  <si>
    <t>7350520</t>
  </si>
  <si>
    <t>保健管理セ(信濃町)</t>
  </si>
  <si>
    <t>7350530</t>
  </si>
  <si>
    <t>保健管理センター（芝共立分室）</t>
  </si>
  <si>
    <t>7350540</t>
  </si>
  <si>
    <t>保健管理セ(高校)</t>
  </si>
  <si>
    <t>7351000</t>
  </si>
  <si>
    <t>志木</t>
  </si>
  <si>
    <t>保健管理セ(志木高)</t>
  </si>
  <si>
    <t>7351010</t>
  </si>
  <si>
    <t>保健管理セ(女子高)</t>
  </si>
  <si>
    <t>7351020</t>
  </si>
  <si>
    <t>保健管理セ(普通部)</t>
  </si>
  <si>
    <t>7351030</t>
  </si>
  <si>
    <t>保健管理セ(中等部)</t>
  </si>
  <si>
    <t>7351040</t>
  </si>
  <si>
    <t>保健管理セ(幼稚舎)</t>
  </si>
  <si>
    <t>7351050</t>
  </si>
  <si>
    <t>保健管理セ(横浜初等部)</t>
  </si>
  <si>
    <t>7351060</t>
  </si>
  <si>
    <t>教職課程センター</t>
  </si>
  <si>
    <t>7400000</t>
  </si>
  <si>
    <t>7450000</t>
  </si>
  <si>
    <t>7510000</t>
  </si>
  <si>
    <t>スポーツ医学研究セ</t>
  </si>
  <si>
    <t>7600000</t>
  </si>
  <si>
    <t>日・日セ</t>
  </si>
  <si>
    <t>7630000</t>
  </si>
  <si>
    <t>7650000</t>
  </si>
  <si>
    <t>7730000</t>
  </si>
  <si>
    <t>外国語教育研究センター</t>
  </si>
  <si>
    <t>7740000</t>
  </si>
  <si>
    <t>7740500</t>
  </si>
  <si>
    <t>7741000</t>
  </si>
  <si>
    <t>新川崎連携スクエア</t>
  </si>
  <si>
    <t>7750500</t>
  </si>
  <si>
    <t>鶴岡連携スクエア</t>
  </si>
  <si>
    <t>7751000</t>
  </si>
  <si>
    <t>殿町連携スクエア</t>
  </si>
  <si>
    <t>7752000</t>
  </si>
  <si>
    <t>グローバルリサーチインスティテュート</t>
  </si>
  <si>
    <t>7830000</t>
  </si>
  <si>
    <t>DMC研究センター</t>
  </si>
  <si>
    <t>7850000</t>
  </si>
  <si>
    <t>7890000</t>
  </si>
  <si>
    <t>8050000</t>
  </si>
  <si>
    <t>高等学校庶務担当</t>
  </si>
  <si>
    <t>8050010</t>
  </si>
  <si>
    <t>高等学校教務担当</t>
  </si>
  <si>
    <t>8050020</t>
  </si>
  <si>
    <t>高等学校　図書室</t>
  </si>
  <si>
    <t>8051500</t>
  </si>
  <si>
    <t>高等学校　教室関係</t>
  </si>
  <si>
    <t>8052000</t>
  </si>
  <si>
    <t>志木高等学校</t>
  </si>
  <si>
    <t>8100000</t>
  </si>
  <si>
    <t>女子高等学校</t>
  </si>
  <si>
    <t>8150000</t>
  </si>
  <si>
    <t>ＮＹ学院(高等部)</t>
  </si>
  <si>
    <t>8200000</t>
  </si>
  <si>
    <t>湘南藤沢中・高等部</t>
  </si>
  <si>
    <t>8250000</t>
  </si>
  <si>
    <t>8300000</t>
  </si>
  <si>
    <t>8350000</t>
  </si>
  <si>
    <t>8400000</t>
  </si>
  <si>
    <t>8410000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</si>
</sst>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h:mm;@"/>
    <numFmt numFmtId="177" formatCode="[$-F400]h:mm:ss\ AM/PM"/>
    <numFmt numFmtId="178" formatCode="yyyy/mm/dd"/>
    <numFmt numFmtId="179" formatCode="#,##0.0;[Red]\-#,##0.0"/>
    <numFmt numFmtId="180" formatCode="[&lt;=999]000;[&lt;=9999]000\-00;000\-0000"/>
    <numFmt numFmtId="181" formatCode="&quot;¥&quot;#,##0;\-&quot;¥&quot;#,##0"/>
    <numFmt numFmtId="182" formatCode="0_);[Red]\(0\)"/>
    <numFmt numFmtId="183" formatCode="&quot;¥&quot;#,##0_);[Red]\(&quot;¥&quot;#,##0\)"/>
    <numFmt numFmtId="184" formatCode=";;;"/>
  </numFmts>
  <fonts count="67">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2"/>
      <charset val="128"/>
      <scheme val="minor"/>
    </font>
    <font>
      <sz val="9"/>
      <color rgb="FF000000"/>
      <name val="Meiryo UI"/>
      <family val="3"/>
      <charset val="128"/>
    </font>
    <font>
      <sz val="9"/>
      <color theme="1"/>
      <name val="ＭＳ Ｐゴシック"/>
      <family val="2"/>
      <charset val="128"/>
      <scheme val="minor"/>
    </font>
    <font>
      <sz val="8"/>
      <color theme="1"/>
      <name val="ＭＳ Ｐゴシック"/>
      <family val="2"/>
      <charset val="128"/>
      <scheme val="minor"/>
    </font>
    <font>
      <sz val="8"/>
      <color rgb="FF0070C0"/>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b/>
      <sz val="9"/>
      <color theme="1"/>
      <name val="ＭＳ Ｐゴシック"/>
      <family val="3"/>
      <charset val="128"/>
      <scheme val="minor"/>
    </font>
    <font>
      <sz val="6.5"/>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
      <sz val="9"/>
      <color theme="4" tint="0.39997558519241921"/>
      <name val="ＭＳ Ｐゴシック"/>
      <family val="2"/>
      <charset val="128"/>
      <scheme val="minor"/>
    </font>
    <font>
      <sz val="9"/>
      <color theme="3"/>
      <name val="ＭＳ Ｐゴシック"/>
      <family val="2"/>
      <charset val="128"/>
      <scheme val="minor"/>
    </font>
    <font>
      <sz val="11"/>
      <color indexed="8"/>
      <name val="ＭＳ Ｐゴシック"/>
      <family val="3"/>
      <charset val="128"/>
    </font>
    <font>
      <sz val="9"/>
      <color theme="4" tint="0.79998168889431442"/>
      <name val="ＭＳ Ｐゴシック"/>
      <family val="3"/>
      <charset val="128"/>
      <scheme val="minor"/>
    </font>
    <font>
      <sz val="8"/>
      <color theme="4" tint="-0.499984740745262"/>
      <name val="ＭＳ Ｐゴシック"/>
      <family val="2"/>
      <charset val="128"/>
      <scheme val="minor"/>
    </font>
    <font>
      <sz val="8"/>
      <color theme="4" tint="-0.499984740745262"/>
      <name val="ＭＳ Ｐゴシック"/>
      <family val="3"/>
      <charset val="128"/>
      <scheme val="minor"/>
    </font>
    <font>
      <sz val="6"/>
      <name val="ＭＳ Ｐゴシック"/>
      <family val="3"/>
      <charset val="128"/>
      <scheme val="minor"/>
    </font>
    <font>
      <sz val="10"/>
      <color theme="3"/>
      <name val="ＭＳ Ｐゴシック"/>
      <family val="3"/>
      <charset val="128"/>
      <scheme val="minor"/>
    </font>
    <font>
      <u/>
      <sz val="11"/>
      <color theme="10"/>
      <name val="ＭＳ Ｐゴシック"/>
      <family val="2"/>
      <charset val="128"/>
      <scheme val="minor"/>
    </font>
    <font>
      <sz val="5"/>
      <color theme="1"/>
      <name val="ＭＳ Ｐゴシック"/>
      <family val="3"/>
      <charset val="128"/>
      <scheme val="minor"/>
    </font>
    <font>
      <sz val="6"/>
      <color theme="1"/>
      <name val="ＭＳ Ｐゴシック"/>
      <family val="3"/>
      <charset val="128"/>
      <scheme val="minor"/>
    </font>
    <font>
      <sz val="9"/>
      <color rgb="FFFF0000"/>
      <name val="ＭＳ Ｐゴシック"/>
      <family val="2"/>
      <charset val="128"/>
      <scheme val="minor"/>
    </font>
    <font>
      <sz val="7"/>
      <color theme="4" tint="-0.499984740745262"/>
      <name val="ＭＳ Ｐゴシック"/>
      <family val="3"/>
      <charset val="128"/>
      <scheme val="minor"/>
    </font>
    <font>
      <sz val="8"/>
      <color theme="3"/>
      <name val="ＭＳ Ｐゴシック"/>
      <family val="3"/>
      <charset val="128"/>
      <scheme val="minor"/>
    </font>
    <font>
      <sz val="10"/>
      <color theme="1"/>
      <name val="ＭＳ Ｐゴシック"/>
      <family val="3"/>
      <charset val="128"/>
      <scheme val="minor"/>
    </font>
    <font>
      <sz val="9"/>
      <color theme="4" tint="0.79998168889431442"/>
      <name val="ＭＳ Ｐゴシック"/>
      <family val="2"/>
      <charset val="128"/>
      <scheme val="minor"/>
    </font>
    <font>
      <sz val="8"/>
      <color theme="4" tint="0.79998168889431442"/>
      <name val="ＭＳ Ｐゴシック"/>
      <family val="2"/>
      <charset val="128"/>
      <scheme val="minor"/>
    </font>
    <font>
      <b/>
      <sz val="9"/>
      <color rgb="FFFF0000"/>
      <name val="ＭＳ Ｐゴシック"/>
      <family val="3"/>
      <charset val="128"/>
      <scheme val="minor"/>
    </font>
    <font>
      <u/>
      <sz val="11"/>
      <color theme="11"/>
      <name val="ＭＳ Ｐゴシック"/>
      <family val="2"/>
      <charset val="128"/>
      <scheme val="minor"/>
    </font>
    <font>
      <sz val="10"/>
      <color theme="1"/>
      <name val="ＭＳ Ｐゴシック"/>
      <family val="2"/>
      <charset val="128"/>
      <scheme val="minor"/>
    </font>
    <font>
      <sz val="10"/>
      <color indexed="8"/>
      <name val="ＭＳ Ｐゴシック"/>
      <family val="3"/>
      <charset val="128"/>
    </font>
    <font>
      <b/>
      <sz val="11"/>
      <color rgb="FFFF0000"/>
      <name val="ＭＳ Ｐゴシック"/>
      <family val="3"/>
      <charset val="128"/>
      <scheme val="minor"/>
    </font>
    <font>
      <sz val="8"/>
      <color theme="3"/>
      <name val="ＭＳ Ｐゴシック"/>
      <family val="2"/>
      <charset val="128"/>
      <scheme val="minor"/>
    </font>
    <font>
      <b/>
      <u/>
      <sz val="13"/>
      <color theme="1"/>
      <name val="ＭＳ Ｐゴシック"/>
      <family val="3"/>
      <charset val="128"/>
      <scheme val="minor"/>
    </font>
    <font>
      <b/>
      <sz val="8"/>
      <color theme="3"/>
      <name val="ＭＳ Ｐゴシック"/>
      <family val="3"/>
      <charset val="128"/>
      <scheme val="minor"/>
    </font>
    <font>
      <b/>
      <u/>
      <sz val="9"/>
      <color theme="1"/>
      <name val="ＭＳ Ｐゴシック"/>
      <family val="2"/>
      <charset val="128"/>
      <scheme val="minor"/>
    </font>
    <font>
      <b/>
      <sz val="9"/>
      <color theme="4" tint="-0.249977111117893"/>
      <name val="ＭＳ Ｐゴシック"/>
      <family val="3"/>
      <charset val="128"/>
      <scheme val="minor"/>
    </font>
    <font>
      <sz val="8.5"/>
      <color theme="1"/>
      <name val="ＭＳ Ｐゴシック"/>
      <family val="3"/>
      <charset val="128"/>
      <scheme val="minor"/>
    </font>
    <font>
      <sz val="8.5"/>
      <color rgb="FFFF0000"/>
      <name val="ＭＳ Ｐゴシック"/>
      <family val="3"/>
      <charset val="128"/>
      <scheme val="minor"/>
    </font>
    <font>
      <sz val="9"/>
      <color theme="0" tint="-0.14999847407452621"/>
      <name val="ＭＳ Ｐゴシック"/>
      <family val="2"/>
      <charset val="128"/>
      <scheme val="minor"/>
    </font>
    <font>
      <sz val="9"/>
      <color theme="0" tint="-0.1499984740745262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u/>
      <sz val="11"/>
      <color rgb="FF0070C0"/>
      <name val="ＭＳ Ｐゴシック"/>
      <family val="3"/>
      <charset val="128"/>
      <scheme val="minor"/>
    </font>
    <font>
      <sz val="7.5"/>
      <color theme="1"/>
      <name val="ＭＳ Ｐゴシック"/>
      <family val="3"/>
      <charset val="128"/>
      <scheme val="minor"/>
    </font>
    <font>
      <sz val="7.5"/>
      <color rgb="FFFF0000"/>
      <name val="ＭＳ Ｐゴシック"/>
      <family val="3"/>
      <charset val="128"/>
      <scheme val="minor"/>
    </font>
    <font>
      <sz val="9"/>
      <color theme="0"/>
      <name val="ＭＳ Ｐゴシック"/>
      <family val="3"/>
      <charset val="128"/>
      <scheme val="minor"/>
    </font>
    <font>
      <sz val="6"/>
      <color theme="1"/>
      <name val="ＭＳ Ｐゴシック"/>
      <family val="2"/>
      <charset val="128"/>
      <scheme val="minor"/>
    </font>
    <font>
      <sz val="9"/>
      <name val="ＭＳ Ｐゴシック"/>
      <family val="2"/>
      <charset val="128"/>
      <scheme val="minor"/>
    </font>
    <font>
      <sz val="9"/>
      <color theme="1" tint="0.34998626667073579"/>
      <name val="ＭＳ Ｐゴシック"/>
      <family val="2"/>
      <charset val="128"/>
      <scheme val="minor"/>
    </font>
    <font>
      <sz val="9"/>
      <color theme="1" tint="0.34998626667073579"/>
      <name val="ＭＳ Ｐゴシック"/>
      <family val="3"/>
      <charset val="128"/>
      <scheme val="minor"/>
    </font>
    <font>
      <sz val="8"/>
      <color theme="0" tint="-0.14999847407452621"/>
      <name val="ＭＳ Ｐゴシック"/>
      <family val="2"/>
      <charset val="128"/>
      <scheme val="minor"/>
    </font>
    <font>
      <sz val="9"/>
      <color theme="0" tint="-0.14999847407452621"/>
      <name val="ＭＳ Ｐゴシック"/>
      <family val="3"/>
      <charset val="128"/>
    </font>
    <font>
      <sz val="9"/>
      <color indexed="81"/>
      <name val="MS P ゴシック"/>
      <family val="3"/>
      <charset val="128"/>
    </font>
    <font>
      <b/>
      <sz val="9"/>
      <color indexed="81"/>
      <name val="MS P ゴシック"/>
      <family val="3"/>
      <charset val="128"/>
    </font>
    <font>
      <sz val="9"/>
      <color indexed="10"/>
      <name val="MS P ゴシック"/>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rgb="FFFFCCCC"/>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C66"/>
        <bgColor indexed="64"/>
      </patternFill>
    </fill>
    <fill>
      <patternFill patternType="solid">
        <fgColor theme="0" tint="-0.249977111117893"/>
        <bgColor indexed="64"/>
      </patternFill>
    </fill>
    <fill>
      <patternFill patternType="solid">
        <fgColor rgb="FFFF9999"/>
        <bgColor indexed="64"/>
      </patternFill>
    </fill>
    <fill>
      <patternFill patternType="solid">
        <fgColor rgb="FFFFC000"/>
        <bgColor indexed="64"/>
      </patternFill>
    </fill>
  </fills>
  <borders count="94">
    <border>
      <left/>
      <right/>
      <top/>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thin">
        <color auto="1"/>
      </left>
      <right/>
      <top/>
      <bottom/>
      <diagonal/>
    </border>
    <border>
      <left style="thin">
        <color auto="1"/>
      </left>
      <right style="thin">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right style="thin">
        <color auto="1"/>
      </right>
      <top style="thin">
        <color auto="1"/>
      </top>
      <bottom/>
      <diagonal/>
    </border>
    <border>
      <left style="thin">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diagonal/>
    </border>
    <border>
      <left/>
      <right style="thin">
        <color auto="1"/>
      </right>
      <top/>
      <bottom/>
      <diagonal/>
    </border>
    <border>
      <left style="thin">
        <color auto="1"/>
      </left>
      <right style="hair">
        <color auto="1"/>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hair">
        <color auto="1"/>
      </top>
      <bottom/>
      <diagonal/>
    </border>
    <border>
      <left style="thin">
        <color auto="1"/>
      </left>
      <right style="hair">
        <color auto="1"/>
      </right>
      <top/>
      <bottom/>
      <diagonal/>
    </border>
    <border>
      <left/>
      <right style="hair">
        <color auto="1"/>
      </right>
      <top/>
      <bottom style="hair">
        <color auto="1"/>
      </bottom>
      <diagonal/>
    </border>
    <border>
      <left style="hair">
        <color auto="1"/>
      </left>
      <right style="hair">
        <color auto="1"/>
      </right>
      <top/>
      <bottom/>
      <diagonal/>
    </border>
    <border>
      <left style="thin">
        <color auto="1"/>
      </left>
      <right style="hair">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bottom style="thin">
        <color auto="1"/>
      </bottom>
      <diagonal/>
    </border>
    <border>
      <left style="thin">
        <color indexed="64"/>
      </left>
      <right style="hair">
        <color auto="1"/>
      </right>
      <top style="thin">
        <color auto="1"/>
      </top>
      <bottom style="hair">
        <color indexed="64"/>
      </bottom>
      <diagonal/>
    </border>
    <border>
      <left style="thin">
        <color indexed="64"/>
      </left>
      <right/>
      <top style="hair">
        <color indexed="64"/>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auto="1"/>
      </left>
      <right/>
      <top style="thin">
        <color auto="1"/>
      </top>
      <bottom style="thin">
        <color auto="1"/>
      </bottom>
      <diagonal/>
    </border>
    <border>
      <left/>
      <right style="thin">
        <color indexed="64"/>
      </right>
      <top/>
      <bottom style="thin">
        <color indexed="64"/>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indexed="64"/>
      </right>
      <top style="thin">
        <color auto="1"/>
      </top>
      <bottom/>
      <diagonal/>
    </border>
    <border>
      <left style="hair">
        <color indexed="64"/>
      </left>
      <right/>
      <top style="thin">
        <color auto="1"/>
      </top>
      <bottom/>
      <diagonal/>
    </border>
    <border>
      <left style="thin">
        <color indexed="64"/>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hair">
        <color auto="1"/>
      </left>
      <right/>
      <top/>
      <bottom style="thin">
        <color auto="1"/>
      </bottom>
      <diagonal/>
    </border>
    <border>
      <left/>
      <right style="thin">
        <color auto="1"/>
      </right>
      <top style="thin">
        <color auto="1"/>
      </top>
      <bottom/>
      <diagonal/>
    </border>
    <border>
      <left style="thin">
        <color auto="1"/>
      </left>
      <right style="hair">
        <color auto="1"/>
      </right>
      <top style="thin">
        <color indexed="64"/>
      </top>
      <bottom/>
      <diagonal/>
    </border>
    <border>
      <left style="thin">
        <color auto="1"/>
      </left>
      <right style="hair">
        <color auto="1"/>
      </right>
      <top/>
      <bottom style="thin">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hair">
        <color auto="1"/>
      </left>
      <right style="hair">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indexed="64"/>
      </right>
      <top style="thin">
        <color indexed="64"/>
      </top>
      <bottom style="thin">
        <color indexed="64"/>
      </bottom>
      <diagonal/>
    </border>
    <border>
      <left style="hair">
        <color auto="1"/>
      </left>
      <right/>
      <top/>
      <bottom style="thin">
        <color auto="1"/>
      </bottom>
      <diagonal/>
    </border>
    <border>
      <left/>
      <right style="hair">
        <color auto="1"/>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9" fillId="0" borderId="0"/>
    <xf numFmtId="0" fontId="19" fillId="0" borderId="0"/>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0" borderId="0"/>
  </cellStyleXfs>
  <cellXfs count="577">
    <xf numFmtId="0" fontId="0" fillId="0" borderId="0" xfId="0">
      <alignment vertical="center"/>
    </xf>
    <xf numFmtId="0" fontId="5" fillId="0" borderId="0" xfId="0" applyFont="1" applyBorder="1">
      <alignment vertical="center"/>
    </xf>
    <xf numFmtId="0" fontId="5" fillId="0" borderId="0" xfId="0" applyFont="1">
      <alignment vertical="center"/>
    </xf>
    <xf numFmtId="0" fontId="9" fillId="0" borderId="0" xfId="0" applyFont="1">
      <alignment vertical="center"/>
    </xf>
    <xf numFmtId="0" fontId="2"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24" fillId="0" borderId="0" xfId="0" applyFont="1" applyBorder="1" applyAlignment="1">
      <alignment vertical="center"/>
    </xf>
    <xf numFmtId="0" fontId="0" fillId="0" borderId="0" xfId="0" applyAlignment="1">
      <alignment vertical="center" wrapText="1"/>
    </xf>
    <xf numFmtId="0" fontId="15" fillId="0" borderId="0" xfId="0" applyFont="1">
      <alignment vertical="center"/>
    </xf>
    <xf numFmtId="0" fontId="34" fillId="0" borderId="0" xfId="0" applyFont="1">
      <alignment vertical="center"/>
    </xf>
    <xf numFmtId="0" fontId="36" fillId="0" borderId="0" xfId="0" applyFont="1" applyBorder="1">
      <alignment vertical="center"/>
    </xf>
    <xf numFmtId="0" fontId="36" fillId="0" borderId="0" xfId="0" applyFont="1">
      <alignment vertical="center"/>
    </xf>
    <xf numFmtId="0" fontId="31" fillId="0" borderId="0" xfId="0" applyFont="1" applyAlignment="1"/>
    <xf numFmtId="0" fontId="38" fillId="0" borderId="0" xfId="0" applyFont="1" applyAlignment="1">
      <alignment vertical="center" wrapText="1"/>
    </xf>
    <xf numFmtId="0" fontId="36" fillId="0" borderId="27" xfId="0" applyFont="1" applyBorder="1">
      <alignment vertical="center"/>
    </xf>
    <xf numFmtId="0" fontId="36" fillId="0" borderId="41" xfId="0" applyFont="1" applyBorder="1">
      <alignment vertical="center"/>
    </xf>
    <xf numFmtId="0" fontId="46" fillId="0" borderId="0" xfId="0" applyFont="1">
      <alignment vertical="center"/>
    </xf>
    <xf numFmtId="0" fontId="47" fillId="0" borderId="0" xfId="0" applyFont="1" applyBorder="1" applyAlignment="1">
      <alignment horizontal="left" vertical="center"/>
    </xf>
    <xf numFmtId="0" fontId="47" fillId="0" borderId="0" xfId="0" applyFont="1" applyBorder="1">
      <alignment vertical="center"/>
    </xf>
    <xf numFmtId="0" fontId="31" fillId="0" borderId="27" xfId="0" applyFont="1" applyBorder="1">
      <alignment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31" fillId="3" borderId="26" xfId="0" applyFont="1" applyFill="1" applyBorder="1" applyAlignment="1">
      <alignment horizontal="left"/>
    </xf>
    <xf numFmtId="0" fontId="36" fillId="12" borderId="52" xfId="0" applyFont="1" applyFill="1" applyBorder="1" applyAlignment="1">
      <alignment horizontal="left" vertical="center"/>
    </xf>
    <xf numFmtId="49" fontId="36" fillId="0" borderId="11" xfId="0" applyNumberFormat="1" applyFont="1" applyBorder="1" applyAlignment="1">
      <alignment horizontal="left" vertical="center"/>
    </xf>
    <xf numFmtId="0" fontId="37" fillId="0" borderId="54" xfId="15" applyFont="1" applyFill="1" applyBorder="1" applyAlignment="1">
      <alignment horizontal="left" wrapText="1"/>
    </xf>
    <xf numFmtId="49" fontId="31" fillId="0" borderId="11" xfId="0" applyNumberFormat="1" applyFont="1" applyBorder="1" applyAlignment="1">
      <alignment horizontal="left" vertical="center"/>
    </xf>
    <xf numFmtId="49" fontId="36" fillId="0" borderId="39" xfId="0" applyNumberFormat="1" applyFont="1" applyBorder="1" applyAlignment="1">
      <alignment horizontal="left" vertical="center"/>
    </xf>
    <xf numFmtId="0" fontId="5" fillId="0" borderId="0" xfId="0" applyFont="1" applyProtection="1">
      <alignment vertical="center"/>
      <protection locked="0"/>
    </xf>
    <xf numFmtId="0" fontId="5" fillId="0" borderId="0" xfId="0" applyFont="1" applyBorder="1" applyAlignment="1" applyProtection="1">
      <alignment vertical="top"/>
      <protection locked="0"/>
    </xf>
    <xf numFmtId="0" fontId="5" fillId="0" borderId="0" xfId="0" applyFont="1" applyBorder="1" applyProtection="1">
      <alignment vertical="center"/>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2" fillId="0" borderId="0" xfId="0" applyFont="1" applyFill="1" applyBorder="1" applyAlignment="1" applyProtection="1">
      <alignment vertical="center" shrinkToFit="1"/>
      <protection locked="0"/>
    </xf>
    <xf numFmtId="0" fontId="9" fillId="0" borderId="0" xfId="0" applyFont="1" applyProtection="1">
      <alignment vertical="center"/>
      <protection locked="0"/>
    </xf>
    <xf numFmtId="0" fontId="8" fillId="0" borderId="0" xfId="0" applyFont="1" applyBorder="1" applyAlignment="1" applyProtection="1">
      <alignment horizontal="center" vertical="top"/>
      <protection locked="0"/>
    </xf>
    <xf numFmtId="0" fontId="5" fillId="0" borderId="0" xfId="0" applyFont="1" applyFill="1" applyProtection="1">
      <alignment vertical="center"/>
      <protection locked="0"/>
    </xf>
    <xf numFmtId="0" fontId="5" fillId="0" borderId="11" xfId="0" applyFont="1" applyBorder="1" applyProtection="1">
      <alignment vertical="center"/>
      <protection locked="0"/>
    </xf>
    <xf numFmtId="0" fontId="6" fillId="0" borderId="10"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15" fillId="0" borderId="0" xfId="0" applyFont="1" applyBorder="1" applyProtection="1">
      <alignment vertical="center"/>
      <protection locked="0"/>
    </xf>
    <xf numFmtId="0" fontId="10" fillId="0" borderId="0" xfId="0" applyFont="1" applyBorder="1" applyAlignment="1" applyProtection="1">
      <alignment vertical="top"/>
      <protection locked="0"/>
    </xf>
    <xf numFmtId="0" fontId="5" fillId="0" borderId="0" xfId="0" applyFont="1" applyAlignment="1" applyProtection="1">
      <alignment vertical="center"/>
      <protection locked="0"/>
    </xf>
    <xf numFmtId="0" fontId="5" fillId="0" borderId="0" xfId="0" applyFont="1" applyAlignment="1" applyProtection="1">
      <alignment vertical="top"/>
      <protection locked="0"/>
    </xf>
    <xf numFmtId="0" fontId="21" fillId="0" borderId="0" xfId="0" applyFont="1" applyBorder="1" applyAlignment="1" applyProtection="1">
      <alignment vertical="center"/>
      <protection locked="0"/>
    </xf>
    <xf numFmtId="0" fontId="2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1" fillId="0" borderId="0" xfId="0" applyFont="1" applyBorder="1" applyAlignment="1" applyProtection="1">
      <alignment horizontal="center" vertical="top"/>
      <protection locked="0"/>
    </xf>
    <xf numFmtId="49" fontId="30" fillId="0" borderId="0" xfId="0" applyNumberFormat="1" applyFont="1" applyFill="1" applyBorder="1" applyAlignment="1" applyProtection="1">
      <alignment vertical="center"/>
      <protection locked="0"/>
    </xf>
    <xf numFmtId="0" fontId="21" fillId="0" borderId="0" xfId="0" applyFont="1" applyBorder="1" applyAlignment="1" applyProtection="1">
      <alignment vertical="top"/>
      <protection locked="0"/>
    </xf>
    <xf numFmtId="0" fontId="6" fillId="0" borderId="0" xfId="0" applyFont="1" applyBorder="1" applyAlignment="1" applyProtection="1">
      <alignment vertical="center" shrinkToFit="1"/>
      <protection locked="0"/>
    </xf>
    <xf numFmtId="0" fontId="34" fillId="0" borderId="0" xfId="0" applyFont="1" applyBorder="1" applyProtection="1">
      <alignment vertical="center"/>
      <protection locked="0"/>
    </xf>
    <xf numFmtId="0" fontId="10" fillId="0" borderId="0" xfId="0" applyFont="1" applyBorder="1" applyProtection="1">
      <alignment vertical="center"/>
      <protection locked="0"/>
    </xf>
    <xf numFmtId="0" fontId="33" fillId="0" borderId="0" xfId="0" applyFont="1" applyBorder="1" applyAlignment="1" applyProtection="1">
      <alignment vertical="center" shrinkToFit="1"/>
      <protection locked="0"/>
    </xf>
    <xf numFmtId="0" fontId="5" fillId="0" borderId="0" xfId="0" applyFont="1" applyBorder="1" applyAlignment="1" applyProtection="1">
      <alignment shrinkToFit="1"/>
      <protection locked="0"/>
    </xf>
    <xf numFmtId="0" fontId="10"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39" fillId="0" borderId="0" xfId="0" applyFont="1" applyProtection="1">
      <alignment vertical="center"/>
      <protection locked="0"/>
    </xf>
    <xf numFmtId="0" fontId="2" fillId="0" borderId="4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6" fontId="2" fillId="4"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176" fontId="2" fillId="4" borderId="3" xfId="0" applyNumberFormat="1" applyFont="1" applyFill="1" applyBorder="1" applyAlignment="1" applyProtection="1">
      <alignment horizontal="center" vertical="center"/>
      <protection locked="0"/>
    </xf>
    <xf numFmtId="0" fontId="32" fillId="2" borderId="4" xfId="0" applyFont="1" applyFill="1" applyBorder="1" applyAlignment="1" applyProtection="1">
      <alignment horizontal="right" vertical="center"/>
      <protection locked="0"/>
    </xf>
    <xf numFmtId="0" fontId="20" fillId="2" borderId="5"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6" fontId="2" fillId="4" borderId="6" xfId="0" applyNumberFormat="1" applyFont="1" applyFill="1" applyBorder="1" applyAlignment="1" applyProtection="1">
      <alignment horizontal="center" vertical="center"/>
      <protection locked="0"/>
    </xf>
    <xf numFmtId="0" fontId="32" fillId="2" borderId="7" xfId="0" applyFont="1" applyFill="1" applyBorder="1" applyAlignment="1" applyProtection="1">
      <alignment horizontal="right" vertical="center"/>
      <protection locked="0"/>
    </xf>
    <xf numFmtId="0" fontId="20" fillId="2" borderId="0"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top"/>
      <protection locked="0"/>
    </xf>
    <xf numFmtId="0" fontId="32" fillId="2" borderId="8" xfId="0" applyFont="1" applyFill="1" applyBorder="1" applyAlignment="1" applyProtection="1">
      <alignment horizontal="right" vertical="center"/>
      <protection locked="0"/>
    </xf>
    <xf numFmtId="0" fontId="5" fillId="0" borderId="28" xfId="0" applyFont="1" applyBorder="1" applyAlignment="1" applyProtection="1">
      <alignment horizontal="center" vertical="center"/>
      <protection locked="0"/>
    </xf>
    <xf numFmtId="176" fontId="2" fillId="4" borderId="9" xfId="0" applyNumberFormat="1" applyFont="1" applyFill="1" applyBorder="1" applyAlignment="1" applyProtection="1">
      <alignment horizontal="center" vertical="center"/>
      <protection locked="0"/>
    </xf>
    <xf numFmtId="0" fontId="32" fillId="2" borderId="40" xfId="0" applyFont="1" applyFill="1" applyBorder="1" applyAlignment="1" applyProtection="1">
      <alignment horizontal="right" vertical="center"/>
      <protection locked="0"/>
    </xf>
    <xf numFmtId="0" fontId="20" fillId="2" borderId="4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Protection="1">
      <alignment vertical="center"/>
      <protection locked="0"/>
    </xf>
    <xf numFmtId="0" fontId="2" fillId="0" borderId="14" xfId="0" applyFont="1" applyFill="1" applyBorder="1" applyAlignment="1" applyProtection="1">
      <alignment vertical="center" shrinkToFit="1"/>
      <protection locked="0"/>
    </xf>
    <xf numFmtId="0" fontId="39" fillId="0" borderId="14" xfId="0" applyFont="1" applyBorder="1" applyProtection="1">
      <alignment vertical="center"/>
      <protection locked="0"/>
    </xf>
    <xf numFmtId="0" fontId="2" fillId="0" borderId="15"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top"/>
      <protection locked="0"/>
    </xf>
    <xf numFmtId="0" fontId="2" fillId="0" borderId="0" xfId="0" applyFont="1" applyFill="1" applyBorder="1" applyProtection="1">
      <alignment vertical="center"/>
      <protection locked="0"/>
    </xf>
    <xf numFmtId="0" fontId="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top"/>
      <protection locked="0"/>
    </xf>
    <xf numFmtId="0" fontId="29"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5" fillId="0" borderId="0" xfId="0" applyFont="1" applyFill="1" applyAlignment="1" applyProtection="1">
      <alignment vertical="top"/>
      <protection locked="0"/>
    </xf>
    <xf numFmtId="49" fontId="6" fillId="0" borderId="16" xfId="0" applyNumberFormat="1" applyFont="1" applyBorder="1" applyAlignment="1" applyProtection="1">
      <alignment vertical="center" shrinkToFit="1"/>
      <protection locked="0"/>
    </xf>
    <xf numFmtId="49" fontId="6" fillId="0" borderId="33" xfId="0" applyNumberFormat="1" applyFont="1" applyBorder="1" applyAlignment="1" applyProtection="1">
      <alignment horizontal="center" vertical="center" shrinkToFit="1"/>
      <protection locked="0"/>
    </xf>
    <xf numFmtId="0" fontId="5" fillId="0" borderId="2" xfId="0" applyFont="1" applyBorder="1" applyAlignment="1" applyProtection="1">
      <alignment vertical="center"/>
      <protection locked="0"/>
    </xf>
    <xf numFmtId="49" fontId="13" fillId="0" borderId="16" xfId="0" applyNumberFormat="1" applyFont="1" applyBorder="1" applyAlignment="1" applyProtection="1">
      <alignment vertical="center" shrinkToFit="1"/>
      <protection locked="0"/>
    </xf>
    <xf numFmtId="49" fontId="13" fillId="0" borderId="3" xfId="0" applyNumberFormat="1" applyFont="1" applyBorder="1" applyAlignment="1" applyProtection="1">
      <alignment horizontal="center" vertical="center" shrinkToFit="1"/>
      <protection locked="0"/>
    </xf>
    <xf numFmtId="0" fontId="17" fillId="0" borderId="0" xfId="0" applyFont="1" applyBorder="1" applyProtection="1">
      <alignment vertical="center"/>
      <protection locked="0"/>
    </xf>
    <xf numFmtId="0" fontId="6" fillId="0" borderId="0" xfId="0" applyFont="1" applyBorder="1" applyAlignment="1" applyProtection="1">
      <alignment vertical="top"/>
      <protection locked="0"/>
    </xf>
    <xf numFmtId="0" fontId="5" fillId="0" borderId="47" xfId="0" applyFont="1" applyBorder="1" applyAlignment="1" applyProtection="1">
      <alignment vertical="center"/>
      <protection locked="0"/>
    </xf>
    <xf numFmtId="0" fontId="11" fillId="0" borderId="0" xfId="0" applyFont="1" applyBorder="1" applyAlignment="1" applyProtection="1">
      <alignment horizontal="center" vertical="center" shrinkToFit="1"/>
      <protection locked="0"/>
    </xf>
    <xf numFmtId="49" fontId="2" fillId="0" borderId="0" xfId="0" applyNumberFormat="1" applyFont="1" applyFill="1" applyBorder="1" applyAlignment="1" applyProtection="1">
      <alignment vertical="center" shrinkToFit="1"/>
      <protection locked="0"/>
    </xf>
    <xf numFmtId="0" fontId="10" fillId="0" borderId="0" xfId="0" applyFont="1" applyAlignment="1" applyProtection="1">
      <alignment vertical="top"/>
      <protection locked="0"/>
    </xf>
    <xf numFmtId="0" fontId="5" fillId="0" borderId="0" xfId="0" applyFont="1" applyFill="1" applyBorder="1" applyAlignment="1" applyProtection="1">
      <alignment vertical="top"/>
      <protection locked="0"/>
    </xf>
    <xf numFmtId="0" fontId="46" fillId="0" borderId="0" xfId="0" applyFont="1" applyProtection="1">
      <alignment vertical="center"/>
      <protection locked="0"/>
    </xf>
    <xf numFmtId="0" fontId="46" fillId="0" borderId="0" xfId="0" applyFont="1" applyBorder="1" applyAlignment="1" applyProtection="1">
      <alignment vertical="top"/>
      <protection locked="0"/>
    </xf>
    <xf numFmtId="0" fontId="47" fillId="0" borderId="0" xfId="0" applyFont="1" applyBorder="1" applyProtection="1">
      <alignment vertical="center"/>
      <protection locked="0"/>
    </xf>
    <xf numFmtId="0" fontId="47" fillId="0" borderId="0" xfId="0" applyFont="1" applyBorder="1" applyAlignment="1" applyProtection="1">
      <alignment vertical="top"/>
      <protection locked="0"/>
    </xf>
    <xf numFmtId="0" fontId="47" fillId="0" borderId="0" xfId="0" applyFont="1" applyBorder="1" applyAlignment="1" applyProtection="1">
      <alignment horizontal="left" vertical="center"/>
      <protection locked="0"/>
    </xf>
    <xf numFmtId="0" fontId="5" fillId="0" borderId="0" xfId="0" applyFont="1" applyProtection="1">
      <alignment vertical="center"/>
    </xf>
    <xf numFmtId="0" fontId="9" fillId="0" borderId="0" xfId="0" applyFont="1" applyProtection="1">
      <alignment vertical="center"/>
    </xf>
    <xf numFmtId="0" fontId="5" fillId="0" borderId="0" xfId="0" applyFont="1" applyFill="1" applyProtection="1">
      <alignment vertical="center"/>
    </xf>
    <xf numFmtId="0" fontId="5" fillId="0" borderId="0" xfId="0" applyFont="1" applyBorder="1" applyProtection="1">
      <alignment vertical="center"/>
    </xf>
    <xf numFmtId="0" fontId="18" fillId="0" borderId="0" xfId="0" applyFont="1" applyProtection="1">
      <alignment vertical="center"/>
    </xf>
    <xf numFmtId="0" fontId="5" fillId="0" borderId="0" xfId="0" applyFont="1" applyFill="1" applyBorder="1" applyProtection="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5" fillId="0" borderId="0" xfId="0" applyFont="1" applyBorder="1" applyAlignment="1">
      <alignment vertical="center" shrinkToFit="1"/>
    </xf>
    <xf numFmtId="0" fontId="42" fillId="0" borderId="0" xfId="0" applyFont="1" applyBorder="1" applyAlignment="1">
      <alignment horizontal="left" vertical="center"/>
    </xf>
    <xf numFmtId="0" fontId="5" fillId="0" borderId="0" xfId="0" applyFont="1" applyBorder="1" applyAlignment="1">
      <alignment vertical="center" wrapText="1"/>
    </xf>
    <xf numFmtId="0" fontId="2" fillId="0" borderId="0" xfId="0" applyFont="1" applyFill="1" applyBorder="1" applyAlignment="1">
      <alignment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16" fillId="0" borderId="12" xfId="0" applyFont="1" applyBorder="1" applyAlignment="1">
      <alignment horizontal="left" vertical="center" wrapText="1" shrinkToFit="1"/>
    </xf>
    <xf numFmtId="0" fontId="5" fillId="0" borderId="12" xfId="0" applyFont="1" applyBorder="1">
      <alignment vertical="center"/>
    </xf>
    <xf numFmtId="0" fontId="5" fillId="0" borderId="27" xfId="0" applyFont="1" applyBorder="1">
      <alignment vertical="center"/>
    </xf>
    <xf numFmtId="0" fontId="2" fillId="0" borderId="0" xfId="0" applyFont="1" applyBorder="1" applyAlignment="1">
      <alignment vertical="center" wrapText="1" shrinkToFit="1"/>
    </xf>
    <xf numFmtId="0" fontId="2" fillId="0" borderId="0" xfId="0" applyFont="1" applyBorder="1" applyAlignment="1">
      <alignment horizontal="left" vertical="center" wrapText="1" shrinkToFit="1"/>
    </xf>
    <xf numFmtId="0" fontId="2" fillId="0" borderId="12" xfId="0" applyFont="1" applyBorder="1" applyAlignment="1">
      <alignment vertical="center" wrapText="1" shrinkToFit="1"/>
    </xf>
    <xf numFmtId="0" fontId="2" fillId="0" borderId="27" xfId="0" applyFont="1" applyBorder="1" applyAlignment="1">
      <alignment vertical="center" wrapText="1"/>
    </xf>
    <xf numFmtId="0" fontId="2" fillId="0" borderId="12" xfId="0" applyFont="1" applyBorder="1">
      <alignment vertical="center"/>
    </xf>
    <xf numFmtId="0" fontId="5" fillId="0" borderId="27" xfId="0" applyFont="1" applyBorder="1" applyAlignment="1">
      <alignment vertical="center" wrapText="1"/>
    </xf>
    <xf numFmtId="0" fontId="44" fillId="0" borderId="27" xfId="0" applyFont="1" applyBorder="1" applyAlignment="1">
      <alignment horizontal="left" vertical="center" wrapText="1"/>
    </xf>
    <xf numFmtId="0" fontId="2" fillId="0" borderId="12" xfId="0" applyFont="1" applyBorder="1" applyAlignment="1">
      <alignment vertical="center" shrinkToFit="1"/>
    </xf>
    <xf numFmtId="0" fontId="13" fillId="0" borderId="0" xfId="0" applyFont="1" applyBorder="1" applyAlignment="1">
      <alignment horizontal="left" vertical="center" shrinkToFit="1"/>
    </xf>
    <xf numFmtId="0" fontId="2" fillId="0" borderId="27" xfId="0" applyFont="1" applyBorder="1" applyAlignment="1">
      <alignment vertical="center" shrinkToFit="1"/>
    </xf>
    <xf numFmtId="0" fontId="6" fillId="0" borderId="0" xfId="0" applyFont="1">
      <alignment vertical="center"/>
    </xf>
    <xf numFmtId="0" fontId="2" fillId="0" borderId="27" xfId="0" applyFont="1" applyFill="1" applyBorder="1" applyAlignment="1">
      <alignment horizontal="left" vertical="center" wrapText="1"/>
    </xf>
    <xf numFmtId="176" fontId="2" fillId="0" borderId="12" xfId="0" applyNumberFormat="1" applyFont="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lignment vertical="center"/>
    </xf>
    <xf numFmtId="0" fontId="5" fillId="0" borderId="27" xfId="0" applyFont="1" applyFill="1" applyBorder="1" applyAlignment="1">
      <alignment vertical="center" wrapText="1"/>
    </xf>
    <xf numFmtId="176" fontId="6" fillId="0" borderId="0" xfId="0" applyNumberFormat="1" applyFont="1">
      <alignment vertical="center"/>
    </xf>
    <xf numFmtId="0" fontId="2" fillId="0" borderId="0" xfId="0" applyFont="1" applyBorder="1" applyAlignment="1">
      <alignment horizontal="right" vertical="center"/>
    </xf>
    <xf numFmtId="0" fontId="2" fillId="0" borderId="27" xfId="0" applyFont="1" applyFill="1" applyBorder="1" applyAlignment="1">
      <alignment vertical="center" shrinkToFit="1"/>
    </xf>
    <xf numFmtId="0" fontId="2" fillId="0" borderId="27" xfId="0" applyFont="1" applyBorder="1" applyAlignment="1">
      <alignment horizontal="right" vertical="center" wrapText="1"/>
    </xf>
    <xf numFmtId="0" fontId="2" fillId="0" borderId="27" xfId="0" applyFont="1" applyBorder="1">
      <alignment vertical="center"/>
    </xf>
    <xf numFmtId="0" fontId="15" fillId="0" borderId="27" xfId="0" applyFont="1" applyBorder="1" applyAlignment="1">
      <alignment vertical="center" wrapText="1"/>
    </xf>
    <xf numFmtId="0" fontId="18" fillId="0" borderId="0" xfId="0" applyFont="1">
      <alignment vertical="center"/>
    </xf>
    <xf numFmtId="0" fontId="2" fillId="0" borderId="0" xfId="0" applyFont="1" applyBorder="1">
      <alignment vertical="center"/>
    </xf>
    <xf numFmtId="0" fontId="2" fillId="0" borderId="27" xfId="0" applyFont="1" applyFill="1" applyBorder="1" applyAlignment="1">
      <alignment vertical="center" wrapText="1"/>
    </xf>
    <xf numFmtId="0" fontId="2" fillId="0" borderId="0" xfId="0" applyFont="1" applyBorder="1" applyAlignment="1">
      <alignment vertical="center"/>
    </xf>
    <xf numFmtId="0" fontId="2" fillId="0" borderId="12" xfId="0" applyFont="1" applyFill="1" applyBorder="1" applyAlignment="1">
      <alignment vertical="center" shrinkToFit="1"/>
    </xf>
    <xf numFmtId="0" fontId="2" fillId="0" borderId="0" xfId="0" applyFont="1" applyBorder="1" applyAlignment="1">
      <alignment vertical="center" shrinkToFit="1"/>
    </xf>
    <xf numFmtId="0" fontId="46" fillId="0" borderId="0" xfId="0" applyFont="1" applyBorder="1" applyAlignment="1">
      <alignment vertical="center" wrapText="1"/>
    </xf>
    <xf numFmtId="0" fontId="46" fillId="0" borderId="0" xfId="0" applyFont="1" applyBorder="1">
      <alignment vertical="center"/>
    </xf>
    <xf numFmtId="0" fontId="47" fillId="0" borderId="0" xfId="0" applyFont="1" applyBorder="1" applyAlignment="1">
      <alignment vertical="center"/>
    </xf>
    <xf numFmtId="0" fontId="47" fillId="0" borderId="0" xfId="0" applyFont="1" applyBorder="1" applyAlignment="1">
      <alignment vertical="center" shrinkToFit="1"/>
    </xf>
    <xf numFmtId="0" fontId="2" fillId="0" borderId="41" xfId="0" applyFont="1" applyBorder="1">
      <alignment vertical="center"/>
    </xf>
    <xf numFmtId="0" fontId="5" fillId="12" borderId="57" xfId="0" applyFont="1" applyFill="1" applyBorder="1">
      <alignment vertical="center"/>
    </xf>
    <xf numFmtId="0" fontId="2" fillId="12" borderId="58" xfId="0" applyFont="1" applyFill="1" applyBorder="1">
      <alignment vertical="center"/>
    </xf>
    <xf numFmtId="0" fontId="40" fillId="0" borderId="0" xfId="0" applyFont="1">
      <alignment vertical="center"/>
    </xf>
    <xf numFmtId="0" fontId="50" fillId="0" borderId="0" xfId="0" applyFont="1">
      <alignment vertical="center"/>
    </xf>
    <xf numFmtId="0" fontId="38" fillId="0" borderId="0" xfId="0" applyFont="1">
      <alignment vertical="center"/>
    </xf>
    <xf numFmtId="0" fontId="51" fillId="0" borderId="0" xfId="0" applyFont="1">
      <alignment vertical="center"/>
    </xf>
    <xf numFmtId="0" fontId="51" fillId="0" borderId="0" xfId="0" applyFont="1" applyFill="1" applyBorder="1" applyAlignment="1">
      <alignment vertical="center"/>
    </xf>
    <xf numFmtId="0" fontId="49" fillId="0" borderId="0" xfId="0" applyFont="1">
      <alignment vertical="center"/>
    </xf>
    <xf numFmtId="182" fontId="36" fillId="0" borderId="0" xfId="0" applyNumberFormat="1" applyFont="1" applyAlignment="1">
      <alignment horizontal="left" vertical="center"/>
    </xf>
    <xf numFmtId="0" fontId="31" fillId="13" borderId="59" xfId="0" applyFont="1" applyFill="1" applyBorder="1">
      <alignment vertical="center"/>
    </xf>
    <xf numFmtId="182" fontId="31" fillId="13" borderId="60" xfId="0" applyNumberFormat="1" applyFont="1" applyFill="1" applyBorder="1" applyAlignment="1">
      <alignment horizontal="left"/>
    </xf>
    <xf numFmtId="0" fontId="31" fillId="13" borderId="60" xfId="0" applyFont="1" applyFill="1" applyBorder="1" applyAlignment="1"/>
    <xf numFmtId="0" fontId="36" fillId="13" borderId="57" xfId="0" applyFont="1" applyFill="1" applyBorder="1">
      <alignment vertical="center"/>
    </xf>
    <xf numFmtId="0" fontId="31" fillId="0" borderId="32" xfId="0" applyFont="1" applyBorder="1" applyAlignment="1"/>
    <xf numFmtId="182" fontId="36" fillId="0" borderId="34" xfId="0" applyNumberFormat="1" applyFont="1" applyBorder="1" applyAlignment="1">
      <alignment horizontal="left" vertical="center"/>
    </xf>
    <xf numFmtId="183" fontId="36" fillId="0" borderId="34" xfId="0" applyNumberFormat="1" applyFont="1" applyBorder="1">
      <alignment vertical="center"/>
    </xf>
    <xf numFmtId="0" fontId="37" fillId="0" borderId="27" xfId="2" applyFont="1" applyFill="1" applyBorder="1" applyAlignment="1"/>
    <xf numFmtId="0" fontId="31" fillId="0" borderId="42" xfId="0" applyFont="1" applyBorder="1" applyAlignment="1"/>
    <xf numFmtId="182" fontId="36" fillId="0" borderId="46" xfId="0" applyNumberFormat="1" applyFont="1" applyBorder="1" applyAlignment="1">
      <alignment horizontal="left" vertical="center"/>
    </xf>
    <xf numFmtId="183" fontId="36" fillId="0" borderId="46" xfId="0" applyNumberFormat="1" applyFont="1" applyBorder="1">
      <alignment vertical="center"/>
    </xf>
    <xf numFmtId="0" fontId="36" fillId="0" borderId="0" xfId="0" applyFont="1" applyAlignment="1">
      <alignment vertical="center" shrinkToFit="1"/>
    </xf>
    <xf numFmtId="0" fontId="31" fillId="13" borderId="60" xfId="0" applyFont="1" applyFill="1" applyBorder="1" applyAlignment="1">
      <alignment shrinkToFit="1"/>
    </xf>
    <xf numFmtId="0" fontId="36" fillId="0" borderId="34" xfId="0" applyFont="1" applyBorder="1" applyAlignment="1">
      <alignment vertical="center" shrinkToFit="1"/>
    </xf>
    <xf numFmtId="0" fontId="36" fillId="0" borderId="46" xfId="0" applyFont="1" applyBorder="1" applyAlignment="1">
      <alignment vertical="center" shrinkToFit="1"/>
    </xf>
    <xf numFmtId="0" fontId="36" fillId="0" borderId="0" xfId="0" applyFont="1" applyBorder="1" applyAlignment="1">
      <alignment vertical="center" shrinkToFit="1"/>
    </xf>
    <xf numFmtId="0" fontId="31" fillId="3" borderId="17" xfId="0" applyFont="1" applyFill="1" applyBorder="1" applyAlignment="1">
      <alignment shrinkToFit="1"/>
    </xf>
    <xf numFmtId="0" fontId="24" fillId="0" borderId="27" xfId="0" applyFont="1" applyBorder="1" applyAlignment="1">
      <alignment vertical="center" shrinkToFit="1"/>
    </xf>
    <xf numFmtId="0" fontId="24" fillId="0" borderId="29" xfId="0" applyFont="1" applyBorder="1" applyAlignment="1">
      <alignment vertical="center" shrinkToFit="1"/>
    </xf>
    <xf numFmtId="0" fontId="36" fillId="12" borderId="53" xfId="0" applyFont="1" applyFill="1" applyBorder="1" applyAlignment="1">
      <alignment vertical="center" shrinkToFit="1"/>
    </xf>
    <xf numFmtId="0" fontId="36" fillId="0" borderId="27" xfId="0" applyFont="1" applyBorder="1" applyAlignment="1">
      <alignment vertical="center" shrinkToFit="1"/>
    </xf>
    <xf numFmtId="0" fontId="31" fillId="0" borderId="27" xfId="0" applyFont="1" applyBorder="1" applyAlignment="1">
      <alignment vertical="center" shrinkToFit="1"/>
    </xf>
    <xf numFmtId="0" fontId="37" fillId="0" borderId="55" xfId="15" applyFont="1" applyFill="1" applyBorder="1" applyAlignment="1">
      <alignment shrinkToFit="1"/>
    </xf>
    <xf numFmtId="0" fontId="36" fillId="0" borderId="41" xfId="0" applyFont="1" applyBorder="1" applyAlignment="1">
      <alignment vertical="center" shrinkToFit="1"/>
    </xf>
    <xf numFmtId="0" fontId="2" fillId="0" borderId="27" xfId="0" applyFont="1" applyFill="1" applyBorder="1" applyAlignment="1">
      <alignment horizontal="left" vertical="center" shrinkToFit="1"/>
    </xf>
    <xf numFmtId="0" fontId="41" fillId="0" borderId="0" xfId="0" applyFont="1" applyBorder="1" applyAlignment="1" applyProtection="1">
      <alignment vertical="top"/>
      <protection locked="0"/>
    </xf>
    <xf numFmtId="0" fontId="2" fillId="0" borderId="37" xfId="0" applyFont="1" applyBorder="1">
      <alignment vertical="center"/>
    </xf>
    <xf numFmtId="0" fontId="2" fillId="0" borderId="23" xfId="0" applyFont="1" applyBorder="1">
      <alignment vertical="center"/>
    </xf>
    <xf numFmtId="0" fontId="5" fillId="0" borderId="23" xfId="0" applyFont="1" applyBorder="1">
      <alignment vertical="center"/>
    </xf>
    <xf numFmtId="0" fontId="2" fillId="0" borderId="35" xfId="0" applyFont="1" applyBorder="1" applyAlignment="1">
      <alignment vertical="center"/>
    </xf>
    <xf numFmtId="0" fontId="2" fillId="0" borderId="16" xfId="0" applyFont="1" applyBorder="1" applyAlignment="1">
      <alignment vertical="center"/>
    </xf>
    <xf numFmtId="0" fontId="2" fillId="0" borderId="42" xfId="0" applyFont="1" applyBorder="1" applyAlignment="1">
      <alignment vertical="center"/>
    </xf>
    <xf numFmtId="0" fontId="55" fillId="0" borderId="27" xfId="0" applyFont="1" applyBorder="1" applyAlignment="1">
      <alignment horizontal="left" vertical="center" wrapText="1"/>
    </xf>
    <xf numFmtId="0" fontId="15" fillId="0" borderId="27" xfId="0" applyFont="1" applyFill="1" applyBorder="1" applyAlignment="1">
      <alignment vertical="center" wrapText="1"/>
    </xf>
    <xf numFmtId="49" fontId="24" fillId="0" borderId="11" xfId="0" applyNumberFormat="1" applyFont="1" applyBorder="1" applyAlignment="1">
      <alignment horizontal="left" vertical="center"/>
    </xf>
    <xf numFmtId="49" fontId="24" fillId="0" borderId="30" xfId="0" applyNumberFormat="1" applyFont="1" applyBorder="1" applyAlignment="1">
      <alignment horizontal="left" vertical="center"/>
    </xf>
    <xf numFmtId="0" fontId="57" fillId="0" borderId="0" xfId="0" applyFont="1" applyBorder="1" applyAlignment="1" applyProtection="1">
      <alignment vertical="center"/>
      <protection locked="0"/>
    </xf>
    <xf numFmtId="0" fontId="14" fillId="0" borderId="0" xfId="0" applyFont="1" applyFill="1" applyBorder="1" applyAlignment="1" applyProtection="1">
      <alignment horizontal="center" vertical="center" shrinkToFit="1"/>
      <protection locked="0"/>
    </xf>
    <xf numFmtId="0" fontId="5" fillId="0" borderId="40" xfId="0" applyFont="1" applyBorder="1" applyProtection="1">
      <alignment vertical="center"/>
      <protection locked="0"/>
    </xf>
    <xf numFmtId="0" fontId="5" fillId="0" borderId="68" xfId="0" applyFont="1" applyBorder="1" applyAlignment="1" applyProtection="1">
      <alignment vertical="center"/>
      <protection locked="0"/>
    </xf>
    <xf numFmtId="0" fontId="2" fillId="10" borderId="71" xfId="0" applyFont="1" applyFill="1" applyBorder="1" applyAlignment="1">
      <alignment horizontal="left" vertical="center" shrinkToFit="1"/>
    </xf>
    <xf numFmtId="0" fontId="2" fillId="6" borderId="74" xfId="0" applyFont="1" applyFill="1" applyBorder="1" applyAlignment="1">
      <alignment vertical="center" wrapText="1"/>
    </xf>
    <xf numFmtId="0" fontId="10" fillId="0" borderId="0" xfId="0" applyFont="1" applyFill="1" applyBorder="1" applyAlignment="1" applyProtection="1">
      <alignment horizontal="left" vertical="top"/>
      <protection locked="0"/>
    </xf>
    <xf numFmtId="0" fontId="5" fillId="0" borderId="8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9" fillId="0" borderId="0" xfId="0" applyFont="1" applyBorder="1" applyAlignment="1" applyProtection="1">
      <alignment vertical="top"/>
      <protection locked="0"/>
    </xf>
    <xf numFmtId="0" fontId="5" fillId="0" borderId="76"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protection locked="0"/>
    </xf>
    <xf numFmtId="0" fontId="2" fillId="0" borderId="82" xfId="0" applyFont="1" applyBorder="1" applyAlignment="1" applyProtection="1">
      <alignment horizontal="center" vertical="center" wrapText="1" shrinkToFit="1"/>
      <protection locked="0"/>
    </xf>
    <xf numFmtId="0" fontId="5" fillId="0" borderId="83" xfId="0" applyFont="1" applyFill="1" applyBorder="1" applyAlignment="1" applyProtection="1">
      <alignment horizontal="center" vertical="center"/>
      <protection locked="0"/>
    </xf>
    <xf numFmtId="49" fontId="14" fillId="4" borderId="69" xfId="0" applyNumberFormat="1" applyFont="1" applyFill="1" applyBorder="1" applyAlignment="1" applyProtection="1">
      <alignment horizontal="center" vertical="center" shrinkToFit="1"/>
      <protection locked="0"/>
    </xf>
    <xf numFmtId="0" fontId="14" fillId="0" borderId="63" xfId="0" applyFont="1" applyFill="1" applyBorder="1" applyAlignment="1" applyProtection="1">
      <alignment horizontal="center" vertical="center" shrinkToFit="1"/>
      <protection locked="0"/>
    </xf>
    <xf numFmtId="0" fontId="14" fillId="0" borderId="74" xfId="0" applyFont="1" applyFill="1" applyBorder="1" applyAlignment="1" applyProtection="1">
      <alignment horizontal="center" vertical="center" shrinkToFit="1"/>
      <protection locked="0"/>
    </xf>
    <xf numFmtId="0" fontId="2" fillId="0" borderId="76" xfId="0" applyFont="1" applyBorder="1" applyAlignment="1" applyProtection="1">
      <alignment horizontal="center" vertical="center" wrapText="1" shrinkToFit="1"/>
      <protection locked="0"/>
    </xf>
    <xf numFmtId="0" fontId="5" fillId="0" borderId="80" xfId="0" applyFont="1" applyBorder="1" applyAlignment="1" applyProtection="1">
      <alignment horizontal="center" vertical="center" shrinkToFit="1"/>
      <protection locked="0"/>
    </xf>
    <xf numFmtId="0" fontId="14" fillId="4" borderId="61" xfId="0" applyFont="1" applyFill="1" applyBorder="1" applyAlignment="1" applyProtection="1">
      <alignment horizontal="center" vertical="center" shrinkToFit="1"/>
      <protection locked="0"/>
    </xf>
    <xf numFmtId="0" fontId="14" fillId="0" borderId="65" xfId="0" applyFont="1" applyFill="1" applyBorder="1" applyAlignment="1" applyProtection="1">
      <alignment horizontal="center" vertical="center" shrinkToFit="1"/>
      <protection locked="0"/>
    </xf>
    <xf numFmtId="0" fontId="5" fillId="0" borderId="43" xfId="0" applyFont="1" applyBorder="1" applyAlignment="1" applyProtection="1">
      <alignment horizontal="center" vertical="center"/>
      <protection locked="0"/>
    </xf>
    <xf numFmtId="0" fontId="2" fillId="2" borderId="73" xfId="0" applyFont="1" applyFill="1" applyBorder="1" applyAlignment="1" applyProtection="1">
      <alignment vertical="center" shrinkToFit="1"/>
      <protection locked="0"/>
    </xf>
    <xf numFmtId="0" fontId="2" fillId="2" borderId="40" xfId="0" applyFont="1" applyFill="1" applyBorder="1" applyAlignment="1" applyProtection="1">
      <alignment vertical="center" shrinkToFit="1"/>
      <protection locked="0"/>
    </xf>
    <xf numFmtId="0" fontId="2" fillId="2" borderId="80" xfId="0" applyFont="1" applyFill="1" applyBorder="1" applyAlignment="1" applyProtection="1">
      <alignment vertical="center" shrinkToFit="1"/>
      <protection locked="0"/>
    </xf>
    <xf numFmtId="0" fontId="10" fillId="0" borderId="61" xfId="0" applyFont="1" applyFill="1" applyBorder="1" applyAlignment="1" applyProtection="1">
      <alignment horizontal="center" vertical="center"/>
      <protection locked="0"/>
    </xf>
    <xf numFmtId="176" fontId="2" fillId="4" borderId="68" xfId="0" applyNumberFormat="1"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176" fontId="2" fillId="4" borderId="79" xfId="0" applyNumberFormat="1" applyFont="1" applyFill="1" applyBorder="1" applyAlignment="1" applyProtection="1">
      <alignment horizontal="center" vertical="center"/>
      <protection locked="0"/>
    </xf>
    <xf numFmtId="0" fontId="32" fillId="2" borderId="63" xfId="0" applyFont="1" applyFill="1" applyBorder="1" applyAlignment="1" applyProtection="1">
      <alignment horizontal="right" vertical="center"/>
      <protection locked="0"/>
    </xf>
    <xf numFmtId="0" fontId="20" fillId="2" borderId="63" xfId="0" applyNumberFormat="1"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176" fontId="2" fillId="4" borderId="81" xfId="0" applyNumberFormat="1" applyFont="1" applyFill="1" applyBorder="1" applyAlignment="1" applyProtection="1">
      <alignment horizontal="center" vertical="center"/>
      <protection locked="0"/>
    </xf>
    <xf numFmtId="0" fontId="5" fillId="0" borderId="74" xfId="0" applyFont="1" applyFill="1" applyBorder="1" applyAlignment="1" applyProtection="1">
      <alignment vertical="center"/>
      <protection locked="0"/>
    </xf>
    <xf numFmtId="0" fontId="5" fillId="0" borderId="63" xfId="0" applyFont="1" applyFill="1" applyBorder="1" applyAlignment="1" applyProtection="1">
      <alignment vertical="center"/>
      <protection locked="0"/>
    </xf>
    <xf numFmtId="0" fontId="5" fillId="0" borderId="63" xfId="0" applyFont="1" applyFill="1" applyBorder="1" applyProtection="1">
      <alignment vertical="center"/>
      <protection locked="0"/>
    </xf>
    <xf numFmtId="0" fontId="2" fillId="0" borderId="63" xfId="0" applyFont="1" applyFill="1" applyBorder="1" applyProtection="1">
      <alignment vertical="center"/>
      <protection locked="0"/>
    </xf>
    <xf numFmtId="0" fontId="6" fillId="0" borderId="63" xfId="0" applyFont="1" applyBorder="1" applyAlignment="1" applyProtection="1">
      <alignment vertical="top"/>
      <protection locked="0"/>
    </xf>
    <xf numFmtId="0" fontId="5" fillId="0" borderId="70"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5" fillId="0" borderId="28" xfId="0" applyFont="1" applyBorder="1" applyAlignment="1" applyProtection="1">
      <alignment vertical="center"/>
      <protection locked="0"/>
    </xf>
    <xf numFmtId="49" fontId="2" fillId="2" borderId="23" xfId="0" applyNumberFormat="1" applyFont="1" applyFill="1" applyBorder="1" applyAlignment="1" applyProtection="1">
      <alignment horizontal="right" vertical="center" shrinkToFit="1"/>
      <protection locked="0"/>
    </xf>
    <xf numFmtId="0" fontId="5" fillId="0" borderId="62" xfId="0" applyFont="1" applyBorder="1">
      <alignment vertical="center"/>
    </xf>
    <xf numFmtId="0" fontId="2" fillId="0" borderId="0" xfId="0" applyFont="1" applyFill="1" applyBorder="1" applyAlignment="1" applyProtection="1">
      <alignment horizontal="center" vertical="center"/>
      <protection locked="0"/>
    </xf>
    <xf numFmtId="178" fontId="14" fillId="4" borderId="84"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64" xfId="0" applyFont="1" applyBorder="1" applyAlignment="1" applyProtection="1">
      <alignment horizontal="center" vertical="center"/>
      <protection locked="0"/>
    </xf>
    <xf numFmtId="0" fontId="2" fillId="0" borderId="27" xfId="0" applyFont="1" applyBorder="1" applyAlignment="1">
      <alignment horizontal="left" vertical="center" wrapText="1"/>
    </xf>
    <xf numFmtId="0" fontId="30" fillId="0" borderId="0" xfId="0" applyFont="1" applyBorder="1" applyAlignment="1" applyProtection="1">
      <alignment horizontal="left" vertical="center"/>
      <protection locked="0"/>
    </xf>
    <xf numFmtId="0" fontId="2" fillId="0" borderId="7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58" fillId="0" borderId="45" xfId="0" applyFont="1" applyBorder="1" applyAlignment="1">
      <alignment horizontal="center" vertical="center" wrapText="1"/>
    </xf>
    <xf numFmtId="0" fontId="2" fillId="0" borderId="0" xfId="0" applyFont="1" applyBorder="1" applyProtection="1">
      <alignment vertical="center"/>
      <protection locked="0"/>
    </xf>
    <xf numFmtId="178" fontId="14"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28" fillId="11" borderId="27" xfId="0" applyFont="1" applyFill="1" applyBorder="1" applyAlignment="1" applyProtection="1">
      <alignment vertical="center"/>
      <protection locked="0"/>
    </xf>
    <xf numFmtId="184" fontId="13" fillId="0" borderId="0" xfId="0" applyNumberFormat="1" applyFont="1" applyFill="1" applyBorder="1" applyAlignment="1" applyProtection="1">
      <alignment horizontal="center" vertical="center" shrinkToFit="1"/>
      <protection locked="0"/>
    </xf>
    <xf numFmtId="184" fontId="5" fillId="0" borderId="0" xfId="0" applyNumberFormat="1" applyFont="1" applyFill="1" applyBorder="1" applyAlignment="1" applyProtection="1">
      <alignment vertical="center"/>
      <protection locked="0"/>
    </xf>
    <xf numFmtId="184" fontId="2" fillId="0" borderId="0" xfId="0" applyNumberFormat="1" applyFont="1" applyFill="1" applyBorder="1" applyAlignment="1" applyProtection="1">
      <alignment vertical="center" shrinkToFit="1"/>
      <protection locked="0"/>
    </xf>
    <xf numFmtId="184" fontId="2" fillId="0" borderId="0" xfId="0" applyNumberFormat="1" applyFont="1" applyFill="1" applyBorder="1" applyAlignment="1" applyProtection="1">
      <alignment vertical="center"/>
      <protection locked="0"/>
    </xf>
    <xf numFmtId="0" fontId="2" fillId="0" borderId="27" xfId="0" applyFont="1" applyBorder="1" applyAlignment="1">
      <alignment horizontal="left" vertical="center" wrapText="1"/>
    </xf>
    <xf numFmtId="0" fontId="59" fillId="0" borderId="0" xfId="0" applyFont="1" applyBorder="1" applyAlignment="1">
      <alignment vertical="center" wrapText="1"/>
    </xf>
    <xf numFmtId="0" fontId="5" fillId="0" borderId="86" xfId="0" applyFont="1" applyBorder="1" applyAlignment="1" applyProtection="1">
      <alignment vertical="center"/>
      <protection locked="0"/>
    </xf>
    <xf numFmtId="0" fontId="60" fillId="0" borderId="0" xfId="0" applyFont="1" applyBorder="1" applyAlignment="1">
      <alignment vertical="center" wrapText="1"/>
    </xf>
    <xf numFmtId="0" fontId="61" fillId="0" borderId="0" xfId="0" applyFont="1" applyFill="1" applyBorder="1" applyAlignment="1">
      <alignment vertical="center" wrapText="1"/>
    </xf>
    <xf numFmtId="0" fontId="61" fillId="0" borderId="0" xfId="0" applyFont="1" applyBorder="1" applyAlignment="1">
      <alignment vertical="center" wrapText="1"/>
    </xf>
    <xf numFmtId="0" fontId="46" fillId="0" borderId="0" xfId="0" applyFont="1" applyBorder="1" applyProtection="1">
      <alignment vertical="center"/>
      <protection locked="0"/>
    </xf>
    <xf numFmtId="0" fontId="62" fillId="0" borderId="0" xfId="0" applyFont="1" applyBorder="1" applyProtection="1">
      <alignment vertical="center"/>
      <protection locked="0"/>
    </xf>
    <xf numFmtId="0" fontId="46" fillId="0" borderId="0" xfId="0" applyFont="1" applyBorder="1" applyAlignment="1">
      <alignment horizontal="left" vertical="center"/>
    </xf>
    <xf numFmtId="0" fontId="46" fillId="0" borderId="0" xfId="0" applyFont="1" applyFill="1" applyBorder="1" applyProtection="1">
      <alignment vertical="center"/>
      <protection locked="0"/>
    </xf>
    <xf numFmtId="0" fontId="62" fillId="0" borderId="0" xfId="0" applyFont="1" applyFill="1" applyBorder="1" applyProtection="1">
      <alignment vertical="center"/>
      <protection locked="0"/>
    </xf>
    <xf numFmtId="0" fontId="46" fillId="0" borderId="0" xfId="0" applyFont="1" applyFill="1" applyBorder="1" applyProtection="1">
      <alignment vertical="center"/>
    </xf>
    <xf numFmtId="0" fontId="47" fillId="0" borderId="0" xfId="0" applyFont="1" applyFill="1" applyBorder="1" applyAlignment="1" applyProtection="1">
      <alignment vertical="center" shrinkToFit="1"/>
    </xf>
    <xf numFmtId="0" fontId="47" fillId="0" borderId="0" xfId="0" applyFont="1" applyBorder="1" applyProtection="1">
      <alignment vertical="center"/>
    </xf>
    <xf numFmtId="0" fontId="47" fillId="0" borderId="0" xfId="0" applyFont="1" applyProtection="1">
      <alignment vertical="center"/>
    </xf>
    <xf numFmtId="0" fontId="47" fillId="0" borderId="0" xfId="0" applyFont="1" applyProtection="1">
      <alignment vertical="center"/>
      <protection locked="0"/>
    </xf>
    <xf numFmtId="0" fontId="47" fillId="0" borderId="0" xfId="0" applyFont="1">
      <alignment vertical="center"/>
    </xf>
    <xf numFmtId="176" fontId="47" fillId="0" borderId="0" xfId="0" applyNumberFormat="1" applyFont="1" applyBorder="1" applyProtection="1">
      <alignment vertical="center"/>
    </xf>
    <xf numFmtId="3" fontId="47" fillId="0" borderId="0" xfId="0" applyNumberFormat="1" applyFont="1" applyBorder="1" applyProtection="1">
      <alignment vertical="center"/>
    </xf>
    <xf numFmtId="3" fontId="47" fillId="0" borderId="0" xfId="0" applyNumberFormat="1" applyFont="1" applyBorder="1" applyProtection="1">
      <alignment vertical="center"/>
      <protection locked="0"/>
    </xf>
    <xf numFmtId="0" fontId="47" fillId="0" borderId="0" xfId="0" applyFont="1" applyFill="1" applyBorder="1" applyProtection="1">
      <alignment vertical="center"/>
    </xf>
    <xf numFmtId="0" fontId="47" fillId="0" borderId="0" xfId="0" applyNumberFormat="1" applyFont="1" applyBorder="1" applyProtection="1">
      <alignment vertical="center"/>
    </xf>
    <xf numFmtId="0" fontId="47" fillId="0" borderId="0" xfId="0" applyNumberFormat="1" applyFont="1" applyBorder="1" applyProtection="1">
      <alignment vertical="center"/>
      <protection locked="0"/>
    </xf>
    <xf numFmtId="177" fontId="47" fillId="0" borderId="0" xfId="0" applyNumberFormat="1" applyFont="1" applyBorder="1" applyProtection="1">
      <alignment vertical="center"/>
    </xf>
    <xf numFmtId="49" fontId="47" fillId="0" borderId="0" xfId="0" applyNumberFormat="1" applyFont="1" applyBorder="1" applyAlignment="1" applyProtection="1">
      <alignment horizontal="center" vertical="center"/>
    </xf>
    <xf numFmtId="0" fontId="63" fillId="0" borderId="0" xfId="3" applyNumberFormat="1" applyFont="1" applyFill="1" applyBorder="1" applyAlignment="1" applyProtection="1"/>
    <xf numFmtId="0" fontId="47" fillId="0" borderId="0" xfId="0" applyFont="1" applyBorder="1" applyAlignment="1" applyProtection="1">
      <alignment shrinkToFit="1"/>
    </xf>
    <xf numFmtId="181" fontId="63" fillId="0" borderId="0" xfId="3" applyNumberFormat="1" applyFont="1" applyFill="1" applyBorder="1" applyAlignment="1" applyProtection="1">
      <alignment horizontal="right"/>
    </xf>
    <xf numFmtId="49" fontId="63" fillId="0" borderId="0" xfId="2" applyNumberFormat="1" applyFont="1" applyFill="1" applyBorder="1" applyAlignment="1" applyProtection="1"/>
    <xf numFmtId="0" fontId="63" fillId="0" borderId="0" xfId="3" applyFont="1" applyFill="1" applyBorder="1" applyAlignment="1" applyProtection="1"/>
    <xf numFmtId="49" fontId="47" fillId="0" borderId="0" xfId="0" applyNumberFormat="1" applyFont="1" applyBorder="1" applyProtection="1">
      <alignment vertical="center"/>
    </xf>
    <xf numFmtId="0" fontId="47" fillId="0" borderId="0" xfId="0" applyFont="1" applyFill="1" applyBorder="1" applyProtection="1">
      <alignment vertical="center"/>
      <protection locked="0"/>
    </xf>
    <xf numFmtId="0" fontId="47" fillId="0" borderId="0" xfId="0" applyNumberFormat="1" applyFont="1" applyBorder="1" applyAlignment="1" applyProtection="1">
      <alignment horizontal="left" vertical="center"/>
    </xf>
    <xf numFmtId="0" fontId="47" fillId="0" borderId="0" xfId="0" applyFont="1" applyBorder="1" applyAlignment="1" applyProtection="1">
      <alignment vertical="center"/>
    </xf>
    <xf numFmtId="0" fontId="47" fillId="0" borderId="0" xfId="0" applyFont="1" applyFill="1" applyBorder="1" applyAlignment="1" applyProtection="1">
      <alignment vertical="center"/>
    </xf>
    <xf numFmtId="0" fontId="2" fillId="2" borderId="87" xfId="0" applyNumberFormat="1" applyFont="1" applyFill="1" applyBorder="1" applyAlignment="1" applyProtection="1">
      <alignment vertical="center" shrinkToFit="1"/>
      <protection locked="0"/>
    </xf>
    <xf numFmtId="0" fontId="2" fillId="2" borderId="62" xfId="0" applyNumberFormat="1" applyFont="1" applyFill="1" applyBorder="1" applyAlignment="1" applyProtection="1">
      <alignment vertical="center" shrinkToFit="1"/>
      <protection locked="0"/>
    </xf>
    <xf numFmtId="0" fontId="2" fillId="2" borderId="50" xfId="0" applyNumberFormat="1" applyFont="1" applyFill="1" applyBorder="1" applyAlignment="1" applyProtection="1">
      <alignment vertical="center" shrinkToFit="1"/>
      <protection locked="0"/>
    </xf>
    <xf numFmtId="0" fontId="2" fillId="2" borderId="51" xfId="0" applyNumberFormat="1" applyFont="1" applyFill="1" applyBorder="1" applyAlignment="1" applyProtection="1">
      <alignment vertical="center" shrinkToFit="1"/>
      <protection locked="0"/>
    </xf>
    <xf numFmtId="0" fontId="2" fillId="2" borderId="5" xfId="0" applyNumberFormat="1" applyFont="1" applyFill="1" applyBorder="1" applyAlignment="1" applyProtection="1">
      <alignment vertical="center" shrinkToFit="1"/>
      <protection locked="0"/>
    </xf>
    <xf numFmtId="0" fontId="2" fillId="2" borderId="23" xfId="0" applyNumberFormat="1" applyFont="1" applyFill="1" applyBorder="1" applyAlignment="1" applyProtection="1">
      <alignment vertical="center" shrinkToFit="1"/>
      <protection locked="0"/>
    </xf>
    <xf numFmtId="0" fontId="13" fillId="2" borderId="10"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3" fillId="2" borderId="81" xfId="0" applyNumberFormat="1" applyFont="1" applyFill="1" applyBorder="1" applyAlignment="1" applyProtection="1">
      <alignment horizontal="center" vertical="center" shrinkToFit="1"/>
      <protection locked="0"/>
    </xf>
    <xf numFmtId="0" fontId="2" fillId="2" borderId="88" xfId="0" applyNumberFormat="1" applyFont="1" applyFill="1" applyBorder="1" applyAlignment="1" applyProtection="1">
      <alignment horizontal="center" vertical="center"/>
      <protection locked="0"/>
    </xf>
    <xf numFmtId="0" fontId="2" fillId="2" borderId="35" xfId="0" applyNumberFormat="1" applyFont="1" applyFill="1" applyBorder="1" applyAlignment="1" applyProtection="1">
      <alignment horizontal="center" vertical="center"/>
      <protection locked="0"/>
    </xf>
    <xf numFmtId="0" fontId="2" fillId="2" borderId="32" xfId="0" applyNumberFormat="1" applyFont="1" applyFill="1" applyBorder="1" applyAlignment="1" applyProtection="1">
      <alignment horizontal="center" vertical="center" shrinkToFit="1"/>
      <protection locked="0"/>
    </xf>
    <xf numFmtId="0" fontId="2" fillId="2" borderId="35" xfId="0" applyNumberFormat="1" applyFont="1" applyFill="1" applyBorder="1" applyAlignment="1" applyProtection="1">
      <alignment horizontal="center" vertical="center" shrinkToFit="1"/>
      <protection locked="0"/>
    </xf>
    <xf numFmtId="0" fontId="2" fillId="2" borderId="76" xfId="0" applyNumberFormat="1" applyFont="1" applyFill="1" applyBorder="1" applyAlignment="1" applyProtection="1">
      <alignment horizontal="center" vertical="center" shrinkToFit="1"/>
      <protection locked="0"/>
    </xf>
    <xf numFmtId="0" fontId="14" fillId="0" borderId="72" xfId="0" applyFont="1" applyBorder="1" applyAlignment="1">
      <alignment vertical="center" shrinkToFit="1"/>
    </xf>
    <xf numFmtId="0" fontId="7" fillId="0" borderId="0" xfId="0" applyFont="1" applyFill="1" applyBorder="1" applyAlignment="1" applyProtection="1">
      <alignment vertical="center"/>
      <protection locked="0"/>
    </xf>
    <xf numFmtId="182" fontId="36" fillId="0" borderId="34" xfId="0" applyNumberFormat="1" applyFont="1" applyFill="1" applyBorder="1" applyAlignment="1">
      <alignment horizontal="left" vertical="center"/>
    </xf>
    <xf numFmtId="0" fontId="36" fillId="0" borderId="34" xfId="0" applyFont="1" applyFill="1" applyBorder="1" applyAlignment="1">
      <alignment vertical="center" shrinkToFit="1"/>
    </xf>
    <xf numFmtId="183" fontId="36" fillId="0" borderId="34" xfId="0" applyNumberFormat="1" applyFont="1" applyFill="1" applyBorder="1">
      <alignment vertical="center"/>
    </xf>
    <xf numFmtId="0" fontId="31" fillId="7" borderId="92" xfId="0" applyFont="1" applyFill="1" applyBorder="1" applyAlignment="1"/>
    <xf numFmtId="0" fontId="31" fillId="7" borderId="92" xfId="0" applyFont="1" applyFill="1" applyBorder="1" applyAlignment="1">
      <alignment horizontal="left"/>
    </xf>
    <xf numFmtId="0" fontId="31" fillId="7" borderId="93" xfId="0" applyFont="1" applyFill="1" applyBorder="1" applyAlignment="1">
      <alignment shrinkToFit="1"/>
    </xf>
    <xf numFmtId="0" fontId="31" fillId="0" borderId="11" xfId="0" applyNumberFormat="1" applyFont="1" applyBorder="1">
      <alignment vertical="center"/>
    </xf>
    <xf numFmtId="0" fontId="31" fillId="0" borderId="0" xfId="0" applyNumberFormat="1" applyFont="1" applyBorder="1">
      <alignment vertical="center"/>
    </xf>
    <xf numFmtId="0" fontId="31" fillId="0" borderId="27" xfId="0" applyNumberFormat="1" applyFont="1" applyBorder="1">
      <alignment vertical="center"/>
    </xf>
    <xf numFmtId="0" fontId="31" fillId="0" borderId="78" xfId="0" applyNumberFormat="1" applyFont="1" applyBorder="1">
      <alignment vertical="center"/>
    </xf>
    <xf numFmtId="0" fontId="31" fillId="0" borderId="87" xfId="0" applyNumberFormat="1" applyFont="1" applyBorder="1">
      <alignment vertical="center"/>
    </xf>
    <xf numFmtId="0" fontId="31" fillId="0" borderId="62" xfId="0" applyNumberFormat="1" applyFont="1" applyBorder="1">
      <alignment vertical="center"/>
    </xf>
    <xf numFmtId="178" fontId="2" fillId="4" borderId="67" xfId="0" applyNumberFormat="1" applyFont="1" applyFill="1" applyBorder="1" applyAlignment="1" applyProtection="1">
      <alignment horizontal="center" vertical="center"/>
      <protection locked="0"/>
    </xf>
    <xf numFmtId="178" fontId="2" fillId="4" borderId="64" xfId="0" applyNumberFormat="1" applyFont="1" applyFill="1" applyBorder="1" applyAlignment="1" applyProtection="1">
      <alignment horizontal="center" vertical="center"/>
      <protection locked="0"/>
    </xf>
    <xf numFmtId="178" fontId="2" fillId="4" borderId="65"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12" fillId="2" borderId="67" xfId="0" applyNumberFormat="1" applyFont="1" applyFill="1" applyBorder="1" applyAlignment="1" applyProtection="1">
      <alignment horizontal="center" vertical="center"/>
      <protection locked="0"/>
    </xf>
    <xf numFmtId="49" fontId="12" fillId="2" borderId="64" xfId="0" applyNumberFormat="1" applyFont="1" applyFill="1" applyBorder="1" applyAlignment="1" applyProtection="1">
      <alignment horizontal="center" vertical="center"/>
      <protection locked="0"/>
    </xf>
    <xf numFmtId="49" fontId="12" fillId="2" borderId="66" xfId="0" applyNumberFormat="1" applyFont="1" applyFill="1" applyBorder="1" applyAlignment="1" applyProtection="1">
      <alignment horizontal="center" vertical="center"/>
      <protection locked="0"/>
    </xf>
    <xf numFmtId="0" fontId="13" fillId="4" borderId="69" xfId="0" applyFont="1" applyFill="1" applyBorder="1" applyAlignment="1" applyProtection="1">
      <alignment horizontal="center" vertical="center" shrinkToFit="1"/>
      <protection locked="0"/>
    </xf>
    <xf numFmtId="0" fontId="13" fillId="4" borderId="63" xfId="0" applyFont="1" applyFill="1" applyBorder="1" applyAlignment="1" applyProtection="1">
      <alignment horizontal="center" vertical="center" shrinkToFit="1"/>
      <protection locked="0"/>
    </xf>
    <xf numFmtId="0" fontId="13" fillId="4" borderId="74" xfId="0" applyFont="1" applyFill="1" applyBorder="1" applyAlignment="1" applyProtection="1">
      <alignment horizontal="center" vertical="center" shrinkToFit="1"/>
      <protection locked="0"/>
    </xf>
    <xf numFmtId="49" fontId="31" fillId="4" borderId="73" xfId="0" applyNumberFormat="1" applyFont="1" applyFill="1" applyBorder="1" applyAlignment="1" applyProtection="1">
      <alignment horizontal="center" vertical="center"/>
      <protection locked="0"/>
    </xf>
    <xf numFmtId="49" fontId="31" fillId="4" borderId="40" xfId="0" applyNumberFormat="1" applyFont="1" applyFill="1" applyBorder="1" applyAlignment="1" applyProtection="1">
      <alignment horizontal="center" vertical="center"/>
      <protection locked="0"/>
    </xf>
    <xf numFmtId="49" fontId="31" fillId="4" borderId="80" xfId="0" applyNumberFormat="1"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shrinkToFit="1"/>
      <protection locked="0"/>
    </xf>
    <xf numFmtId="0" fontId="12" fillId="4" borderId="14" xfId="0" applyFont="1" applyFill="1" applyBorder="1" applyAlignment="1" applyProtection="1">
      <alignment horizontal="center" vertical="center" shrinkToFit="1"/>
      <protection locked="0"/>
    </xf>
    <xf numFmtId="0" fontId="12" fillId="4" borderId="15" xfId="0" applyFont="1" applyFill="1" applyBorder="1" applyAlignment="1" applyProtection="1">
      <alignment horizontal="center" vertical="center" shrinkToFit="1"/>
      <protection locked="0"/>
    </xf>
    <xf numFmtId="49" fontId="14" fillId="2" borderId="67" xfId="0" applyNumberFormat="1" applyFont="1" applyFill="1" applyBorder="1" applyAlignment="1" applyProtection="1">
      <alignment horizontal="center" vertical="center"/>
      <protection locked="0"/>
    </xf>
    <xf numFmtId="49" fontId="14" fillId="2" borderId="64" xfId="0" applyNumberFormat="1" applyFont="1" applyFill="1" applyBorder="1" applyAlignment="1" applyProtection="1">
      <alignment horizontal="center" vertical="center"/>
      <protection locked="0"/>
    </xf>
    <xf numFmtId="49" fontId="14" fillId="2" borderId="66" xfId="0" applyNumberFormat="1" applyFont="1" applyFill="1" applyBorder="1" applyAlignment="1" applyProtection="1">
      <alignment horizontal="center" vertical="center"/>
      <protection locked="0"/>
    </xf>
    <xf numFmtId="178" fontId="14" fillId="2" borderId="73" xfId="0" applyNumberFormat="1" applyFont="1" applyFill="1" applyBorder="1" applyAlignment="1" applyProtection="1">
      <alignment horizontal="center" vertical="center"/>
      <protection locked="0"/>
    </xf>
    <xf numFmtId="178" fontId="14" fillId="2" borderId="40" xfId="0" applyNumberFormat="1" applyFont="1" applyFill="1" applyBorder="1" applyAlignment="1" applyProtection="1">
      <alignment horizontal="center" vertical="center"/>
      <protection locked="0"/>
    </xf>
    <xf numFmtId="178" fontId="14" fillId="2" borderId="80" xfId="0" applyNumberFormat="1" applyFont="1" applyFill="1" applyBorder="1" applyAlignment="1" applyProtection="1">
      <alignment horizontal="center" vertical="center"/>
      <protection locked="0"/>
    </xf>
    <xf numFmtId="0" fontId="59" fillId="0" borderId="56"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5" fillId="9" borderId="7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9" borderId="72"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49" fontId="2" fillId="2" borderId="49" xfId="0" applyNumberFormat="1" applyFont="1" applyFill="1" applyBorder="1" applyAlignment="1" applyProtection="1">
      <alignment horizontal="center" vertical="center" shrinkToFit="1"/>
      <protection locked="0"/>
    </xf>
    <xf numFmtId="49" fontId="2" fillId="2" borderId="50"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wrapText="1" shrinkToFit="1"/>
    </xf>
    <xf numFmtId="0" fontId="2" fillId="0" borderId="27" xfId="0" applyFont="1" applyBorder="1" applyAlignment="1">
      <alignment horizontal="left" vertical="center" wrapText="1"/>
    </xf>
    <xf numFmtId="0" fontId="2" fillId="2" borderId="19"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center" vertical="center" shrinkToFit="1"/>
      <protection locked="0"/>
    </xf>
    <xf numFmtId="49" fontId="2" fillId="2" borderId="5" xfId="0" applyNumberFormat="1" applyFont="1" applyFill="1" applyBorder="1" applyAlignment="1" applyProtection="1">
      <alignment horizontal="center" vertical="center" shrinkToFit="1"/>
      <protection locked="0"/>
    </xf>
    <xf numFmtId="49" fontId="2" fillId="2" borderId="23" xfId="0" applyNumberFormat="1" applyFont="1" applyFill="1" applyBorder="1" applyAlignment="1" applyProtection="1">
      <alignment horizontal="center" vertical="center" shrinkToFit="1"/>
      <protection locked="0"/>
    </xf>
    <xf numFmtId="0" fontId="25" fillId="2" borderId="73" xfId="4"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5" fillId="0" borderId="8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5" fillId="11" borderId="13" xfId="0" applyFont="1" applyFill="1" applyBorder="1" applyAlignment="1" applyProtection="1">
      <alignment horizontal="center" vertical="center" shrinkToFit="1"/>
      <protection locked="0"/>
    </xf>
    <xf numFmtId="0" fontId="5" fillId="11" borderId="14" xfId="0" applyFont="1" applyFill="1" applyBorder="1" applyAlignment="1" applyProtection="1">
      <alignment horizontal="center" vertical="center" shrinkToFit="1"/>
      <protection locked="0"/>
    </xf>
    <xf numFmtId="0" fontId="5" fillId="11" borderId="15" xfId="0" applyFont="1" applyFill="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5" fillId="4" borderId="7"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0" fontId="2" fillId="0" borderId="4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49" fontId="2" fillId="2" borderId="69" xfId="0" applyNumberFormat="1" applyFont="1" applyFill="1" applyBorder="1" applyAlignment="1" applyProtection="1">
      <alignment horizontal="center" vertical="center" shrinkToFit="1"/>
      <protection locked="0"/>
    </xf>
    <xf numFmtId="49" fontId="2" fillId="2" borderId="63" xfId="0" applyNumberFormat="1" applyFont="1" applyFill="1" applyBorder="1" applyAlignment="1" applyProtection="1">
      <alignment horizontal="center" vertical="center" shrinkToFit="1"/>
      <protection locked="0"/>
    </xf>
    <xf numFmtId="0" fontId="2" fillId="2" borderId="73" xfId="0"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2" fillId="2" borderId="64" xfId="0" applyFont="1" applyFill="1" applyBorder="1" applyAlignment="1" applyProtection="1">
      <alignment horizontal="left" vertical="center" shrinkToFit="1"/>
      <protection locked="0"/>
    </xf>
    <xf numFmtId="0" fontId="2" fillId="2" borderId="65" xfId="0" applyFont="1" applyFill="1" applyBorder="1" applyAlignment="1" applyProtection="1">
      <alignment horizontal="left" vertical="center" shrinkToFit="1"/>
      <protection locked="0"/>
    </xf>
    <xf numFmtId="0" fontId="30" fillId="0" borderId="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5" fillId="0" borderId="7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178" fontId="10" fillId="4" borderId="61" xfId="0" applyNumberFormat="1" applyFont="1" applyFill="1" applyBorder="1" applyAlignment="1" applyProtection="1">
      <alignment horizontal="center" vertical="center"/>
      <protection locked="0"/>
    </xf>
    <xf numFmtId="178" fontId="10" fillId="4" borderId="64" xfId="0" applyNumberFormat="1" applyFont="1" applyFill="1" applyBorder="1" applyAlignment="1" applyProtection="1">
      <alignment horizontal="center" vertical="center"/>
      <protection locked="0"/>
    </xf>
    <xf numFmtId="178" fontId="10" fillId="4" borderId="65" xfId="0" applyNumberFormat="1" applyFont="1" applyFill="1" applyBorder="1" applyAlignment="1" applyProtection="1">
      <alignment horizontal="center" vertical="center"/>
      <protection locked="0"/>
    </xf>
    <xf numFmtId="0" fontId="2" fillId="4" borderId="64" xfId="0" applyFont="1" applyFill="1" applyBorder="1" applyAlignment="1" applyProtection="1">
      <alignment horizontal="left" vertical="center" shrinkToFit="1"/>
      <protection locked="0"/>
    </xf>
    <xf numFmtId="0" fontId="2" fillId="4" borderId="65" xfId="0" applyFont="1" applyFill="1" applyBorder="1" applyAlignment="1" applyProtection="1">
      <alignment horizontal="left" vertical="center" shrinkToFit="1"/>
      <protection locked="0"/>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179" fontId="2" fillId="0" borderId="13" xfId="1" applyNumberFormat="1" applyFont="1" applyFill="1" applyBorder="1" applyAlignment="1" applyProtection="1">
      <alignment horizontal="center" vertical="center"/>
      <protection locked="0"/>
    </xf>
    <xf numFmtId="179" fontId="2" fillId="0" borderId="14" xfId="1" applyNumberFormat="1" applyFont="1" applyFill="1" applyBorder="1" applyAlignment="1" applyProtection="1">
      <alignment horizontal="center" vertical="center"/>
      <protection locked="0"/>
    </xf>
    <xf numFmtId="49" fontId="13" fillId="4" borderId="61" xfId="0" applyNumberFormat="1" applyFont="1" applyFill="1" applyBorder="1" applyAlignment="1" applyProtection="1">
      <alignment horizontal="center" vertical="center" shrinkToFit="1"/>
      <protection locked="0"/>
    </xf>
    <xf numFmtId="49" fontId="13" fillId="4" borderId="64" xfId="0" applyNumberFormat="1" applyFont="1" applyFill="1" applyBorder="1" applyAlignment="1" applyProtection="1">
      <alignment horizontal="center" vertical="center" shrinkToFit="1"/>
      <protection locked="0"/>
    </xf>
    <xf numFmtId="49" fontId="13" fillId="4" borderId="65" xfId="0" applyNumberFormat="1" applyFont="1" applyFill="1" applyBorder="1" applyAlignment="1" applyProtection="1">
      <alignment horizontal="center" vertical="center" shrinkToFit="1"/>
      <protection locked="0"/>
    </xf>
    <xf numFmtId="0" fontId="2" fillId="0" borderId="77"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13" fillId="4" borderId="61" xfId="0" applyFont="1" applyFill="1" applyBorder="1" applyAlignment="1" applyProtection="1">
      <alignment horizontal="left" vertical="center" shrinkToFit="1"/>
      <protection locked="0"/>
    </xf>
    <xf numFmtId="0" fontId="13" fillId="4" borderId="64" xfId="0" applyFont="1" applyFill="1" applyBorder="1" applyAlignment="1" applyProtection="1">
      <alignment horizontal="left" vertical="center" shrinkToFit="1"/>
      <protection locked="0"/>
    </xf>
    <xf numFmtId="0" fontId="13" fillId="4" borderId="65"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wrapText="1"/>
      <protection locked="0"/>
    </xf>
    <xf numFmtId="0" fontId="13" fillId="11" borderId="61" xfId="0" applyFont="1" applyFill="1" applyBorder="1" applyAlignment="1" applyProtection="1">
      <alignment horizontal="center" vertical="center"/>
      <protection locked="0"/>
    </xf>
    <xf numFmtId="0" fontId="13" fillId="11" borderId="64" xfId="0" applyFont="1" applyFill="1" applyBorder="1" applyAlignment="1" applyProtection="1">
      <alignment horizontal="center" vertical="center"/>
      <protection locked="0"/>
    </xf>
    <xf numFmtId="0" fontId="13" fillId="11" borderId="65" xfId="0" applyFont="1" applyFill="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2" fillId="4" borderId="61" xfId="0" applyFont="1" applyFill="1" applyBorder="1" applyAlignment="1" applyProtection="1">
      <alignment horizontal="center" vertical="center"/>
      <protection locked="0"/>
    </xf>
    <xf numFmtId="0" fontId="2" fillId="4" borderId="64" xfId="0" applyFont="1" applyFill="1" applyBorder="1" applyAlignment="1" applyProtection="1">
      <alignment horizontal="center" vertical="center"/>
      <protection locked="0"/>
    </xf>
    <xf numFmtId="0" fontId="2" fillId="4" borderId="65" xfId="0" applyFont="1" applyFill="1" applyBorder="1" applyAlignment="1" applyProtection="1">
      <alignment horizontal="center" vertical="center"/>
      <protection locked="0"/>
    </xf>
    <xf numFmtId="0" fontId="5" fillId="0" borderId="77" xfId="0" applyFont="1" applyBorder="1" applyAlignment="1" applyProtection="1">
      <alignment horizontal="center" vertical="center" wrapText="1" shrinkToFit="1"/>
      <protection locked="0"/>
    </xf>
    <xf numFmtId="0" fontId="2" fillId="0" borderId="66" xfId="0" applyFont="1" applyBorder="1" applyAlignment="1" applyProtection="1">
      <alignment horizontal="center" vertical="center" wrapText="1" shrinkToFit="1"/>
      <protection locked="0"/>
    </xf>
    <xf numFmtId="0" fontId="6" fillId="0" borderId="77"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182" fontId="2" fillId="4" borderId="49" xfId="0" applyNumberFormat="1" applyFont="1" applyFill="1" applyBorder="1" applyAlignment="1" applyProtection="1">
      <alignment horizontal="center" vertical="center"/>
      <protection locked="0"/>
    </xf>
    <xf numFmtId="182" fontId="2" fillId="4" borderId="50" xfId="0" applyNumberFormat="1" applyFont="1" applyFill="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2" fillId="0" borderId="63"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wrapText="1" shrinkToFit="1"/>
      <protection locked="0"/>
    </xf>
    <xf numFmtId="0" fontId="2" fillId="0" borderId="21" xfId="0" applyFont="1" applyFill="1" applyBorder="1" applyAlignment="1" applyProtection="1">
      <alignment horizontal="center" vertical="center" shrinkToFit="1"/>
      <protection locked="0"/>
    </xf>
    <xf numFmtId="38" fontId="5" fillId="0" borderId="13" xfId="1" applyFont="1" applyFill="1" applyBorder="1" applyAlignment="1" applyProtection="1">
      <alignment horizontal="center" vertical="center"/>
      <protection locked="0"/>
    </xf>
    <xf numFmtId="38" fontId="5" fillId="0" borderId="14" xfId="1" applyFont="1" applyFill="1" applyBorder="1" applyAlignment="1" applyProtection="1">
      <alignment horizontal="center" vertical="center"/>
      <protection locked="0"/>
    </xf>
    <xf numFmtId="0" fontId="13" fillId="0" borderId="48" xfId="0" applyFont="1" applyFill="1" applyBorder="1" applyAlignment="1" applyProtection="1">
      <alignment horizontal="left" vertical="center" shrinkToFit="1"/>
      <protection locked="0"/>
    </xf>
    <xf numFmtId="0" fontId="13" fillId="0" borderId="9"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0" fontId="13" fillId="0" borderId="68" xfId="0" applyFont="1" applyBorder="1" applyAlignment="1" applyProtection="1">
      <alignment horizontal="left" vertical="center"/>
      <protection locked="0"/>
    </xf>
    <xf numFmtId="0" fontId="2" fillId="4" borderId="49" xfId="0" applyFont="1" applyFill="1" applyBorder="1" applyAlignment="1" applyProtection="1">
      <alignment horizontal="left" vertical="center"/>
      <protection locked="0"/>
    </xf>
    <xf numFmtId="0" fontId="2" fillId="4" borderId="50" xfId="0" applyFont="1" applyFill="1" applyBorder="1" applyAlignment="1" applyProtection="1">
      <alignment horizontal="left" vertical="center"/>
      <protection locked="0"/>
    </xf>
    <xf numFmtId="0" fontId="2" fillId="4" borderId="51" xfId="0" applyFont="1" applyFill="1" applyBorder="1" applyAlignment="1" applyProtection="1">
      <alignment horizontal="left" vertical="center"/>
      <protection locked="0"/>
    </xf>
    <xf numFmtId="0" fontId="13" fillId="0" borderId="25" xfId="0" applyFont="1" applyBorder="1" applyAlignment="1" applyProtection="1">
      <alignment horizontal="left" vertical="center" shrinkToFit="1"/>
      <protection locked="0"/>
    </xf>
    <xf numFmtId="0" fontId="13" fillId="0" borderId="1" xfId="0" applyFont="1" applyBorder="1" applyAlignment="1" applyProtection="1">
      <alignment horizontal="left" vertical="center" shrinkToFit="1"/>
      <protection locked="0"/>
    </xf>
    <xf numFmtId="0" fontId="2" fillId="2" borderId="7"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5" fillId="4" borderId="61" xfId="0" applyFont="1" applyFill="1" applyBorder="1" applyAlignment="1" applyProtection="1">
      <alignment horizontal="center" vertical="center"/>
      <protection locked="0"/>
    </xf>
    <xf numFmtId="0" fontId="5" fillId="4" borderId="64" xfId="0"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0" fontId="13" fillId="0" borderId="44" xfId="0" applyFont="1" applyFill="1" applyBorder="1" applyAlignment="1" applyProtection="1">
      <alignment horizontal="left" vertical="center" shrinkToFit="1"/>
      <protection locked="0"/>
    </xf>
    <xf numFmtId="0" fontId="13" fillId="0" borderId="43" xfId="0" applyFont="1" applyFill="1" applyBorder="1" applyAlignment="1" applyProtection="1">
      <alignment horizontal="left" vertical="center" shrinkToFit="1"/>
      <protection locked="0"/>
    </xf>
    <xf numFmtId="0" fontId="2" fillId="2" borderId="49" xfId="0" applyFont="1" applyFill="1" applyBorder="1" applyAlignment="1" applyProtection="1">
      <alignment horizontal="left" vertical="center"/>
      <protection locked="0"/>
    </xf>
    <xf numFmtId="0" fontId="2" fillId="2" borderId="50" xfId="0" applyFont="1" applyFill="1" applyBorder="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2" fillId="0" borderId="12" xfId="0" applyFont="1" applyBorder="1" applyAlignment="1">
      <alignment horizontal="left" vertical="center" wrapText="1"/>
    </xf>
    <xf numFmtId="49" fontId="2" fillId="4" borderId="4" xfId="0" applyNumberFormat="1" applyFont="1" applyFill="1" applyBorder="1" applyAlignment="1" applyProtection="1">
      <alignment horizontal="left" vertical="center" shrinkToFit="1"/>
      <protection locked="0"/>
    </xf>
    <xf numFmtId="49" fontId="2" fillId="4" borderId="5" xfId="0" applyNumberFormat="1" applyFont="1" applyFill="1" applyBorder="1" applyAlignment="1" applyProtection="1">
      <alignment horizontal="left" vertical="center" shrinkToFit="1"/>
      <protection locked="0"/>
    </xf>
    <xf numFmtId="49" fontId="2" fillId="4" borderId="1" xfId="0" applyNumberFormat="1" applyFont="1" applyFill="1" applyBorder="1" applyAlignment="1" applyProtection="1">
      <alignment horizontal="left" vertical="center" shrinkToFit="1"/>
      <protection locked="0"/>
    </xf>
    <xf numFmtId="49" fontId="2" fillId="4" borderId="23" xfId="0" applyNumberFormat="1" applyFont="1" applyFill="1" applyBorder="1" applyAlignment="1" applyProtection="1">
      <alignment horizontal="left" vertical="center" shrinkToFit="1"/>
      <protection locked="0"/>
    </xf>
    <xf numFmtId="49" fontId="25" fillId="4" borderId="13" xfId="4" applyNumberFormat="1" applyFill="1" applyBorder="1" applyAlignment="1" applyProtection="1">
      <alignment horizontal="left" vertical="center" shrinkToFit="1"/>
      <protection locked="0"/>
    </xf>
    <xf numFmtId="49" fontId="25" fillId="4" borderId="14" xfId="4" applyNumberFormat="1" applyFill="1" applyBorder="1" applyAlignment="1" applyProtection="1">
      <alignment horizontal="left" vertical="center" shrinkToFit="1"/>
      <protection locked="0"/>
    </xf>
    <xf numFmtId="49" fontId="25" fillId="4" borderId="15" xfId="4" applyNumberFormat="1" applyFill="1" applyBorder="1" applyAlignment="1" applyProtection="1">
      <alignment horizontal="left" vertical="center" shrinkToFit="1"/>
      <protection locked="0"/>
    </xf>
    <xf numFmtId="0" fontId="2" fillId="4" borderId="7" xfId="0" applyFont="1" applyFill="1" applyBorder="1" applyAlignment="1" applyProtection="1">
      <alignment horizontal="left" vertical="center" wrapText="1"/>
      <protection locked="0"/>
    </xf>
    <xf numFmtId="0" fontId="2" fillId="4" borderId="36" xfId="0" applyFont="1" applyFill="1" applyBorder="1" applyAlignment="1" applyProtection="1">
      <alignment horizontal="left" vertical="center" wrapText="1"/>
      <protection locked="0"/>
    </xf>
    <xf numFmtId="0" fontId="2" fillId="4" borderId="37"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wrapText="1" shrinkToFit="1"/>
      <protection locked="0"/>
    </xf>
    <xf numFmtId="0" fontId="13" fillId="0" borderId="2" xfId="0" applyFont="1" applyBorder="1" applyAlignment="1" applyProtection="1">
      <alignment horizontal="left" vertical="center" wrapText="1" shrinkToFit="1"/>
      <protection locked="0"/>
    </xf>
    <xf numFmtId="49" fontId="2" fillId="4" borderId="4" xfId="0" applyNumberFormat="1" applyFont="1" applyFill="1" applyBorder="1" applyAlignment="1" applyProtection="1">
      <alignment horizontal="left" vertical="center"/>
      <protection locked="0"/>
    </xf>
    <xf numFmtId="49" fontId="2" fillId="4" borderId="5" xfId="0" applyNumberFormat="1" applyFont="1" applyFill="1" applyBorder="1" applyAlignment="1" applyProtection="1">
      <alignment horizontal="left" vertical="center"/>
      <protection locked="0"/>
    </xf>
    <xf numFmtId="49" fontId="2" fillId="4" borderId="23" xfId="0" applyNumberFormat="1"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180" fontId="5" fillId="5" borderId="71" xfId="0" applyNumberFormat="1" applyFont="1" applyFill="1" applyBorder="1" applyAlignment="1" applyProtection="1">
      <alignment horizontal="center" vertical="center" wrapText="1" shrinkToFit="1"/>
      <protection locked="0"/>
    </xf>
    <xf numFmtId="180" fontId="5" fillId="5" borderId="12" xfId="0" applyNumberFormat="1" applyFont="1" applyFill="1" applyBorder="1" applyAlignment="1" applyProtection="1">
      <alignment horizontal="center" vertical="center" shrinkToFit="1"/>
      <protection locked="0"/>
    </xf>
    <xf numFmtId="180" fontId="5" fillId="5" borderId="72" xfId="0" applyNumberFormat="1" applyFont="1" applyFill="1" applyBorder="1" applyAlignment="1" applyProtection="1">
      <alignment horizontal="center" vertical="center" shrinkToFit="1"/>
      <protection locked="0"/>
    </xf>
    <xf numFmtId="49" fontId="2" fillId="2" borderId="69" xfId="0" applyNumberFormat="1" applyFont="1" applyFill="1" applyBorder="1" applyAlignment="1" applyProtection="1">
      <alignment horizontal="left" vertical="center" shrinkToFit="1"/>
      <protection locked="0"/>
    </xf>
    <xf numFmtId="49" fontId="2" fillId="2" borderId="63" xfId="0" applyNumberFormat="1" applyFont="1" applyFill="1" applyBorder="1" applyAlignment="1" applyProtection="1">
      <alignment horizontal="left" vertical="center" shrinkToFit="1"/>
      <protection locked="0"/>
    </xf>
    <xf numFmtId="49" fontId="2" fillId="2" borderId="74"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49" fontId="2" fillId="2" borderId="23" xfId="0" applyNumberFormat="1" applyFont="1" applyFill="1" applyBorder="1" applyAlignment="1" applyProtection="1">
      <alignment horizontal="left" vertical="center" shrinkToFit="1"/>
      <protection locked="0"/>
    </xf>
    <xf numFmtId="49" fontId="2" fillId="2" borderId="19" xfId="0" applyNumberFormat="1" applyFont="1" applyFill="1" applyBorder="1" applyAlignment="1" applyProtection="1">
      <alignment horizontal="left" vertical="center" shrinkToFit="1"/>
      <protection locked="0"/>
    </xf>
    <xf numFmtId="49" fontId="2" fillId="2" borderId="20" xfId="0" applyNumberFormat="1" applyFont="1" applyFill="1" applyBorder="1" applyAlignment="1" applyProtection="1">
      <alignment horizontal="left" vertical="center" shrinkToFit="1"/>
      <protection locked="0"/>
    </xf>
    <xf numFmtId="49" fontId="2" fillId="2" borderId="21" xfId="0" applyNumberFormat="1" applyFont="1" applyFill="1" applyBorder="1" applyAlignment="1" applyProtection="1">
      <alignment horizontal="left" vertical="center" shrinkToFit="1"/>
      <protection locked="0"/>
    </xf>
    <xf numFmtId="49" fontId="2" fillId="2" borderId="13" xfId="0" applyNumberFormat="1" applyFont="1" applyFill="1" applyBorder="1" applyAlignment="1" applyProtection="1">
      <alignment horizontal="left" vertical="center" shrinkToFit="1"/>
      <protection locked="0"/>
    </xf>
    <xf numFmtId="49" fontId="2" fillId="2" borderId="14" xfId="0" applyNumberFormat="1" applyFont="1" applyFill="1" applyBorder="1" applyAlignment="1" applyProtection="1">
      <alignment horizontal="left" vertical="center" shrinkToFit="1"/>
      <protection locked="0"/>
    </xf>
    <xf numFmtId="49" fontId="2" fillId="2" borderId="15" xfId="0" applyNumberFormat="1" applyFont="1" applyFill="1" applyBorder="1" applyAlignment="1" applyProtection="1">
      <alignment horizontal="left" vertical="center" shrinkToFit="1"/>
      <protection locked="0"/>
    </xf>
    <xf numFmtId="0" fontId="13" fillId="0" borderId="78" xfId="0" applyFont="1" applyBorder="1" applyAlignment="1" applyProtection="1">
      <alignment horizontal="left" vertical="center" shrinkToFit="1"/>
      <protection locked="0"/>
    </xf>
    <xf numFmtId="0" fontId="13" fillId="0" borderId="80" xfId="0" applyFont="1" applyBorder="1" applyAlignment="1" applyProtection="1">
      <alignment horizontal="left" vertical="center" shrinkToFit="1"/>
      <protection locked="0"/>
    </xf>
    <xf numFmtId="49" fontId="6" fillId="4" borderId="49" xfId="0" applyNumberFormat="1" applyFont="1" applyFill="1" applyBorder="1" applyAlignment="1" applyProtection="1">
      <alignment horizontal="left" vertical="center" shrinkToFit="1"/>
      <protection locked="0"/>
    </xf>
    <xf numFmtId="49" fontId="6" fillId="4" borderId="50" xfId="0" applyNumberFormat="1" applyFont="1" applyFill="1" applyBorder="1" applyAlignment="1" applyProtection="1">
      <alignment horizontal="left" vertical="center" shrinkToFit="1"/>
      <protection locked="0"/>
    </xf>
    <xf numFmtId="49" fontId="6" fillId="4" borderId="51" xfId="0" applyNumberFormat="1" applyFont="1" applyFill="1" applyBorder="1" applyAlignment="1" applyProtection="1">
      <alignment horizontal="left" vertical="center" shrinkToFit="1"/>
      <protection locked="0"/>
    </xf>
    <xf numFmtId="49" fontId="2" fillId="2" borderId="9" xfId="0" applyNumberFormat="1" applyFont="1" applyFill="1" applyBorder="1" applyAlignment="1" applyProtection="1">
      <alignment horizontal="left" vertical="center" shrinkToFit="1"/>
      <protection locked="0"/>
    </xf>
    <xf numFmtId="0" fontId="5" fillId="8" borderId="71"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protection locked="0"/>
    </xf>
    <xf numFmtId="0" fontId="5" fillId="8" borderId="72" xfId="0" applyFont="1" applyFill="1" applyBorder="1" applyAlignment="1" applyProtection="1">
      <alignment horizontal="center" vertical="center"/>
      <protection locked="0"/>
    </xf>
    <xf numFmtId="0" fontId="5"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182" fontId="2" fillId="2" borderId="69" xfId="0" applyNumberFormat="1" applyFont="1" applyFill="1" applyBorder="1" applyAlignment="1" applyProtection="1">
      <alignment horizontal="left" vertical="center" shrinkToFit="1"/>
      <protection locked="0"/>
    </xf>
    <xf numFmtId="182" fontId="2" fillId="2" borderId="63" xfId="0" applyNumberFormat="1" applyFont="1" applyFill="1" applyBorder="1" applyAlignment="1" applyProtection="1">
      <alignment horizontal="left" vertical="center" shrinkToFit="1"/>
      <protection locked="0"/>
    </xf>
    <xf numFmtId="182" fontId="2" fillId="2" borderId="74" xfId="0" applyNumberFormat="1" applyFont="1" applyFill="1" applyBorder="1" applyAlignment="1" applyProtection="1">
      <alignment horizontal="left" vertical="center" shrinkToFit="1"/>
      <protection locked="0"/>
    </xf>
    <xf numFmtId="182" fontId="2" fillId="2" borderId="8" xfId="0" applyNumberFormat="1" applyFont="1" applyFill="1" applyBorder="1" applyAlignment="1" applyProtection="1">
      <alignment horizontal="left" vertical="center" shrinkToFit="1"/>
      <protection locked="0"/>
    </xf>
    <xf numFmtId="182" fontId="2" fillId="2" borderId="0" xfId="0" applyNumberFormat="1" applyFont="1" applyFill="1" applyBorder="1" applyAlignment="1" applyProtection="1">
      <alignment horizontal="left" vertical="center" shrinkToFit="1"/>
      <protection locked="0"/>
    </xf>
    <xf numFmtId="182" fontId="2" fillId="2" borderId="27" xfId="0" applyNumberFormat="1" applyFont="1" applyFill="1" applyBorder="1" applyAlignment="1" applyProtection="1">
      <alignment horizontal="left" vertical="center" shrinkToFit="1"/>
      <protection locked="0"/>
    </xf>
    <xf numFmtId="182" fontId="2" fillId="2" borderId="7" xfId="0" applyNumberFormat="1" applyFont="1" applyFill="1" applyBorder="1" applyAlignment="1" applyProtection="1">
      <alignment horizontal="left" vertical="center" shrinkToFit="1"/>
      <protection locked="0"/>
    </xf>
    <xf numFmtId="182" fontId="2" fillId="2" borderId="36" xfId="0" applyNumberFormat="1" applyFont="1" applyFill="1" applyBorder="1" applyAlignment="1" applyProtection="1">
      <alignment horizontal="left" vertical="center" shrinkToFit="1"/>
      <protection locked="0"/>
    </xf>
    <xf numFmtId="182" fontId="2" fillId="2" borderId="37" xfId="0" applyNumberFormat="1" applyFont="1" applyFill="1" applyBorder="1" applyAlignment="1" applyProtection="1">
      <alignment horizontal="left" vertical="center" shrinkToFit="1"/>
      <protection locked="0"/>
    </xf>
    <xf numFmtId="0" fontId="2" fillId="0" borderId="18"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76" xfId="0" applyFont="1" applyBorder="1" applyAlignment="1" applyProtection="1">
      <alignment horizontal="left" vertical="center"/>
      <protection locked="0"/>
    </xf>
    <xf numFmtId="0" fontId="2" fillId="2" borderId="19" xfId="0" applyNumberFormat="1" applyFont="1" applyFill="1" applyBorder="1" applyAlignment="1" applyProtection="1">
      <alignment horizontal="left" vertical="center" shrinkToFit="1"/>
      <protection locked="0"/>
    </xf>
    <xf numFmtId="0" fontId="2" fillId="2" borderId="20" xfId="0" applyNumberFormat="1" applyFont="1" applyFill="1" applyBorder="1" applyAlignment="1" applyProtection="1">
      <alignment horizontal="left" vertical="center" shrinkToFit="1"/>
      <protection locked="0"/>
    </xf>
    <xf numFmtId="0" fontId="2" fillId="2" borderId="22" xfId="0" applyNumberFormat="1" applyFont="1" applyFill="1" applyBorder="1" applyAlignment="1" applyProtection="1">
      <alignment horizontal="left" vertical="center" shrinkToFit="1"/>
      <protection locked="0"/>
    </xf>
    <xf numFmtId="0" fontId="2" fillId="2" borderId="8" xfId="0" applyNumberFormat="1" applyFont="1" applyFill="1" applyBorder="1" applyAlignment="1" applyProtection="1">
      <alignment horizontal="left" vertical="center" shrinkToFit="1"/>
      <protection locked="0"/>
    </xf>
    <xf numFmtId="0" fontId="2" fillId="2" borderId="0" xfId="0" applyNumberFormat="1" applyFont="1" applyFill="1" applyBorder="1" applyAlignment="1" applyProtection="1">
      <alignment horizontal="left" vertical="center" shrinkToFit="1"/>
      <protection locked="0"/>
    </xf>
    <xf numFmtId="0" fontId="2" fillId="2" borderId="27" xfId="0" applyNumberFormat="1" applyFont="1" applyFill="1" applyBorder="1" applyAlignment="1" applyProtection="1">
      <alignment horizontal="left" vertical="center" shrinkToFit="1"/>
      <protection locked="0"/>
    </xf>
    <xf numFmtId="0" fontId="2" fillId="2" borderId="85" xfId="0" applyNumberFormat="1" applyFont="1" applyFill="1" applyBorder="1" applyAlignment="1" applyProtection="1">
      <alignment horizontal="left" vertical="center" shrinkToFit="1"/>
      <protection locked="0"/>
    </xf>
    <xf numFmtId="0" fontId="2" fillId="2" borderId="87" xfId="0" applyNumberFormat="1" applyFont="1" applyFill="1" applyBorder="1" applyAlignment="1" applyProtection="1">
      <alignment horizontal="left" vertical="center" shrinkToFit="1"/>
      <protection locked="0"/>
    </xf>
    <xf numFmtId="0" fontId="2" fillId="2" borderId="62" xfId="0" applyNumberFormat="1" applyFont="1" applyFill="1" applyBorder="1" applyAlignment="1" applyProtection="1">
      <alignment horizontal="left" vertical="center" shrinkToFit="1"/>
      <protection locked="0"/>
    </xf>
    <xf numFmtId="0" fontId="59" fillId="0" borderId="7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72" xfId="0" applyFont="1" applyFill="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5" fillId="3" borderId="7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shrinkToFit="1"/>
      <protection locked="0"/>
    </xf>
    <xf numFmtId="0" fontId="2" fillId="0" borderId="91" xfId="0" applyFont="1" applyFill="1" applyBorder="1" applyAlignment="1" applyProtection="1">
      <alignment horizontal="center" vertical="center" shrinkToFit="1"/>
      <protection locked="0"/>
    </xf>
    <xf numFmtId="49" fontId="2" fillId="4" borderId="67" xfId="0" applyNumberFormat="1" applyFont="1" applyFill="1" applyBorder="1" applyAlignment="1" applyProtection="1">
      <alignment horizontal="center" vertical="center" shrinkToFit="1"/>
      <protection locked="0"/>
    </xf>
    <xf numFmtId="49" fontId="2" fillId="4" borderId="89" xfId="0" applyNumberFormat="1" applyFont="1" applyFill="1" applyBorder="1" applyAlignment="1" applyProtection="1">
      <alignment horizontal="center" vertical="center" shrinkToFit="1"/>
      <protection locked="0"/>
    </xf>
    <xf numFmtId="49" fontId="2" fillId="4" borderId="90" xfId="0" applyNumberFormat="1" applyFont="1" applyFill="1" applyBorder="1" applyAlignment="1" applyProtection="1">
      <alignment horizontal="center" vertical="center" shrinkToFit="1"/>
      <protection locked="0"/>
    </xf>
    <xf numFmtId="0" fontId="5" fillId="6" borderId="71"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72" xfId="0" applyFont="1" applyFill="1" applyBorder="1" applyAlignment="1" applyProtection="1">
      <alignment horizontal="center" vertical="center"/>
      <protection locked="0"/>
    </xf>
    <xf numFmtId="0" fontId="5" fillId="0" borderId="7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40" fillId="0" borderId="0" xfId="0" applyFont="1" applyAlignment="1">
      <alignment horizontal="center" vertical="center"/>
    </xf>
  </cellXfs>
  <cellStyles count="16">
    <cellStyle name="ハイパーリンク" xfId="4" builtinId="8"/>
    <cellStyle name="桁区切り" xfId="1" builtinId="6"/>
    <cellStyle name="標準" xfId="0" builtinId="0"/>
    <cellStyle name="標準_20170201発令者マスタ＿2016年度" xfId="2" xr:uid="{00000000-0005-0000-0000-000003000000}"/>
    <cellStyle name="標準_Sheet2" xfId="3" xr:uid="{00000000-0005-0000-0000-000005000000}"/>
    <cellStyle name="標準_Sheet2_1" xfId="15" xr:uid="{00000000-0005-0000-0000-000006000000}"/>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s>
  <dxfs count="50">
    <dxf>
      <font>
        <color rgb="FF9C0006"/>
      </font>
      <fill>
        <patternFill>
          <bgColor rgb="FFFFC7CE"/>
        </patternFill>
      </fill>
    </dxf>
    <dxf>
      <fill>
        <patternFill>
          <bgColor theme="4" tint="0.79998168889431442"/>
        </patternFill>
      </fill>
    </dxf>
    <dxf>
      <fill>
        <patternFill>
          <bgColor rgb="FFFFCC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79998168889431442"/>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s>
  <tableStyles count="0" defaultTableStyle="TableStyleMedium2" defaultPivotStyle="PivotStyleLight16"/>
  <colors>
    <mruColors>
      <color rgb="FFFFCCCC"/>
      <color rgb="FFFF99CC"/>
      <color rgb="FFFFCC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microsoft.com/office/2006/relationships/vbaProject" Target="vbaProject.bin"/><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34"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H$35" lockText="1" noThreeD="1"/>
</file>

<file path=xl/ctrlProps/ctrlProp3.xml><?xml version="1.0" encoding="utf-8"?>
<formControlPr xmlns="http://schemas.microsoft.com/office/spreadsheetml/2009/9/main" objectType="CheckBox" fmlaLink="$H$36" lockText="1" noThreeD="1"/>
</file>

<file path=xl/ctrlProps/ctrlProp4.xml><?xml version="1.0" encoding="utf-8"?>
<formControlPr xmlns="http://schemas.microsoft.com/office/spreadsheetml/2009/9/main" objectType="CheckBox" fmlaLink="$H$37" lockText="1" noThreeD="1"/>
</file>

<file path=xl/ctrlProps/ctrlProp5.xml><?xml version="1.0" encoding="utf-8"?>
<formControlPr xmlns="http://schemas.microsoft.com/office/spreadsheetml/2009/9/main" objectType="CheckBox" fmlaLink="$H$38" lockText="1" noThreeD="1"/>
</file>

<file path=xl/ctrlProps/ctrlProp6.xml><?xml version="1.0" encoding="utf-8"?>
<formControlPr xmlns="http://schemas.microsoft.com/office/spreadsheetml/2009/9/main" objectType="CheckBox" fmlaLink="$H$39" lockText="1" noThreeD="1"/>
</file>

<file path=xl/ctrlProps/ctrlProp7.xml><?xml version="1.0" encoding="utf-8"?>
<formControlPr xmlns="http://schemas.microsoft.com/office/spreadsheetml/2009/9/main" objectType="CheckBox" fmlaLink="$H$40"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Radio" checked="Checked" firstButton="1" fmlaLink="$C$3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76200</xdr:colOff>
          <xdr:row>33</xdr:row>
          <xdr:rowOff>0</xdr:rowOff>
        </xdr:from>
        <xdr:to>
          <xdr:col>9</xdr:col>
          <xdr:colOff>161925</xdr:colOff>
          <xdr:row>34</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0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34</xdr:row>
          <xdr:rowOff>0</xdr:rowOff>
        </xdr:from>
        <xdr:to>
          <xdr:col>9</xdr:col>
          <xdr:colOff>0</xdr:colOff>
          <xdr:row>35</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0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35</xdr:row>
          <xdr:rowOff>0</xdr:rowOff>
        </xdr:from>
        <xdr:to>
          <xdr:col>9</xdr:col>
          <xdr:colOff>0</xdr:colOff>
          <xdr:row>36</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0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36</xdr:row>
          <xdr:rowOff>0</xdr:rowOff>
        </xdr:from>
        <xdr:to>
          <xdr:col>9</xdr:col>
          <xdr:colOff>0</xdr:colOff>
          <xdr:row>37</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0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37</xdr:row>
          <xdr:rowOff>0</xdr:rowOff>
        </xdr:from>
        <xdr:to>
          <xdr:col>9</xdr:col>
          <xdr:colOff>0</xdr:colOff>
          <xdr:row>38</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0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38</xdr:row>
          <xdr:rowOff>0</xdr:rowOff>
        </xdr:from>
        <xdr:to>
          <xdr:col>9</xdr:col>
          <xdr:colOff>0</xdr:colOff>
          <xdr:row>39</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0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39</xdr:row>
          <xdr:rowOff>0</xdr:rowOff>
        </xdr:from>
        <xdr:to>
          <xdr:col>9</xdr:col>
          <xdr:colOff>0</xdr:colOff>
          <xdr:row>40</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0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休憩1時間取得</a:t>
              </a:r>
            </a:p>
          </xdr:txBody>
        </xdr:sp>
        <xdr:clientData/>
      </xdr:twoCellAnchor>
    </mc:Choice>
    <mc:Fallback/>
  </mc:AlternateContent>
  <xdr:twoCellAnchor>
    <xdr:from>
      <xdr:col>15</xdr:col>
      <xdr:colOff>554356</xdr:colOff>
      <xdr:row>38</xdr:row>
      <xdr:rowOff>47624</xdr:rowOff>
    </xdr:from>
    <xdr:to>
      <xdr:col>15</xdr:col>
      <xdr:colOff>600075</xdr:colOff>
      <xdr:row>39</xdr:row>
      <xdr:rowOff>133349</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11117581" y="7362824"/>
          <a:ext cx="45719" cy="257175"/>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965949</xdr:colOff>
      <xdr:row>56</xdr:row>
      <xdr:rowOff>72155</xdr:rowOff>
    </xdr:from>
    <xdr:to>
      <xdr:col>15</xdr:col>
      <xdr:colOff>1061198</xdr:colOff>
      <xdr:row>57</xdr:row>
      <xdr:rowOff>140073</xdr:rowOff>
    </xdr:to>
    <xdr:sp macro="" textlink="">
      <xdr:nvSpPr>
        <xdr:cNvPr id="10" name="右中かっこ 9">
          <a:extLst>
            <a:ext uri="{FF2B5EF4-FFF2-40B4-BE49-F238E27FC236}">
              <a16:creationId xmlns:a16="http://schemas.microsoft.com/office/drawing/2014/main" id="{00000000-0008-0000-0000-00000A000000}"/>
            </a:ext>
          </a:extLst>
        </xdr:cNvPr>
        <xdr:cNvSpPr/>
      </xdr:nvSpPr>
      <xdr:spPr>
        <a:xfrm>
          <a:off x="11529174" y="10349630"/>
          <a:ext cx="95249" cy="239368"/>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4478992</xdr:colOff>
      <xdr:row>114</xdr:row>
      <xdr:rowOff>73269</xdr:rowOff>
    </xdr:from>
    <xdr:ext cx="1323975" cy="422768"/>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908"/>
        <a:stretch/>
      </xdr:blipFill>
      <xdr:spPr bwMode="auto">
        <a:xfrm>
          <a:off x="15042217" y="20028144"/>
          <a:ext cx="1323975" cy="4227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266700</xdr:colOff>
          <xdr:row>120</xdr:row>
          <xdr:rowOff>38100</xdr:rowOff>
        </xdr:from>
        <xdr:to>
          <xdr:col>1</xdr:col>
          <xdr:colOff>866775</xdr:colOff>
          <xdr:row>121</xdr:row>
          <xdr:rowOff>123825</xdr:rowOff>
        </xdr:to>
        <xdr:sp macro="" textlink="">
          <xdr:nvSpPr>
            <xdr:cNvPr id="36872" name="Button 8" hidden="1">
              <a:extLst>
                <a:ext uri="{63B3BB69-23CF-44E3-9099-C40C66FF867C}">
                  <a14:compatExt spid="_x0000_s36872"/>
                </a:ext>
                <a:ext uri="{FF2B5EF4-FFF2-40B4-BE49-F238E27FC236}">
                  <a16:creationId xmlns:a16="http://schemas.microsoft.com/office/drawing/2014/main" id="{00000000-0008-0000-0000-0000089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送信</a:t>
              </a:r>
            </a:p>
          </xdr:txBody>
        </xdr:sp>
        <xdr:clientData fPrintsWithSheet="0"/>
      </xdr:twoCellAnchor>
    </mc:Choice>
    <mc:Fallback/>
  </mc:AlternateContent>
  <xdr:twoCellAnchor>
    <xdr:from>
      <xdr:col>15</xdr:col>
      <xdr:colOff>554356</xdr:colOff>
      <xdr:row>38</xdr:row>
      <xdr:rowOff>47624</xdr:rowOff>
    </xdr:from>
    <xdr:to>
      <xdr:col>15</xdr:col>
      <xdr:colOff>600075</xdr:colOff>
      <xdr:row>39</xdr:row>
      <xdr:rowOff>133349</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11117581" y="7362824"/>
          <a:ext cx="45719" cy="257175"/>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965949</xdr:colOff>
      <xdr:row>56</xdr:row>
      <xdr:rowOff>72155</xdr:rowOff>
    </xdr:from>
    <xdr:to>
      <xdr:col>15</xdr:col>
      <xdr:colOff>1061198</xdr:colOff>
      <xdr:row>57</xdr:row>
      <xdr:rowOff>140073</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a:off x="11529174" y="10349630"/>
          <a:ext cx="95249" cy="239368"/>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15</xdr:col>
      <xdr:colOff>989136</xdr:colOff>
      <xdr:row>108</xdr:row>
      <xdr:rowOff>33187</xdr:rowOff>
    </xdr:from>
    <xdr:to>
      <xdr:col>15</xdr:col>
      <xdr:colOff>4086231</xdr:colOff>
      <xdr:row>120</xdr:row>
      <xdr:rowOff>134471</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1460" y="17839334"/>
          <a:ext cx="3097095" cy="1983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5332226</xdr:colOff>
      <xdr:row>67</xdr:row>
      <xdr:rowOff>151535</xdr:rowOff>
    </xdr:from>
    <xdr:to>
      <xdr:col>15</xdr:col>
      <xdr:colOff>7292686</xdr:colOff>
      <xdr:row>74</xdr:row>
      <xdr:rowOff>9524</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95451" y="12219710"/>
          <a:ext cx="2912960" cy="103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1143000</xdr:colOff>
          <xdr:row>30</xdr:row>
          <xdr:rowOff>152400</xdr:rowOff>
        </xdr:from>
        <xdr:to>
          <xdr:col>5</xdr:col>
          <xdr:colOff>638175</xdr:colOff>
          <xdr:row>32</xdr:row>
          <xdr:rowOff>28575</xdr:rowOff>
        </xdr:to>
        <xdr:sp macro="" textlink="">
          <xdr:nvSpPr>
            <xdr:cNvPr id="36873" name="Option Button 9" hidden="1">
              <a:extLst>
                <a:ext uri="{63B3BB69-23CF-44E3-9099-C40C66FF867C}">
                  <a14:compatExt spid="_x0000_s36873"/>
                </a:ext>
                <a:ext uri="{FF2B5EF4-FFF2-40B4-BE49-F238E27FC236}">
                  <a16:creationId xmlns:a16="http://schemas.microsoft.com/office/drawing/2014/main" id="{00000000-0008-0000-00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 申請期間内のすべての所定曜日に勤務が見込まれる場合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1143000</xdr:colOff>
          <xdr:row>31</xdr:row>
          <xdr:rowOff>133350</xdr:rowOff>
        </xdr:from>
        <xdr:to>
          <xdr:col>3</xdr:col>
          <xdr:colOff>638175</xdr:colOff>
          <xdr:row>33</xdr:row>
          <xdr:rowOff>38100</xdr:rowOff>
        </xdr:to>
        <xdr:sp macro="" textlink="">
          <xdr:nvSpPr>
            <xdr:cNvPr id="36874" name="Option Button 10" hidden="1">
              <a:extLst>
                <a:ext uri="{63B3BB69-23CF-44E3-9099-C40C66FF867C}">
                  <a14:compatExt spid="_x0000_s36874"/>
                </a:ext>
                <a:ext uri="{FF2B5EF4-FFF2-40B4-BE49-F238E27FC236}">
                  <a16:creationId xmlns:a16="http://schemas.microsoft.com/office/drawing/2014/main" id="{00000000-0008-0000-00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 ①以外の場合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57150</xdr:colOff>
      <xdr:row>1</xdr:row>
      <xdr:rowOff>190501</xdr:rowOff>
    </xdr:from>
    <xdr:to>
      <xdr:col>36</xdr:col>
      <xdr:colOff>171450</xdr:colOff>
      <xdr:row>4</xdr:row>
      <xdr:rowOff>171450</xdr:rowOff>
    </xdr:to>
    <xdr:sp macro="" textlink="">
      <xdr:nvSpPr>
        <xdr:cNvPr id="2" name="フローチャート: 代替処理 1">
          <a:extLst>
            <a:ext uri="{FF2B5EF4-FFF2-40B4-BE49-F238E27FC236}">
              <a16:creationId xmlns:a16="http://schemas.microsoft.com/office/drawing/2014/main" id="{00000000-0008-0000-0300-000002000000}"/>
            </a:ext>
          </a:extLst>
        </xdr:cNvPr>
        <xdr:cNvSpPr/>
      </xdr:nvSpPr>
      <xdr:spPr>
        <a:xfrm>
          <a:off x="3257550" y="390526"/>
          <a:ext cx="4114800" cy="581024"/>
        </a:xfrm>
        <a:prstGeom prst="flowChartAlternateProcess">
          <a:avLst/>
        </a:prstGeom>
        <a:ln w="28575">
          <a:solidFill>
            <a:srgbClr val="FF9999"/>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t>申請期間内のすべての所定曜日に勤務が見込まれる</a:t>
          </a:r>
          <a:endParaRPr kumimoji="1" lang="en-US" altLang="ja-JP" sz="1100"/>
        </a:p>
      </xdr:txBody>
    </xdr:sp>
    <xdr:clientData/>
  </xdr:twoCellAnchor>
  <xdr:twoCellAnchor>
    <xdr:from>
      <xdr:col>8</xdr:col>
      <xdr:colOff>76200</xdr:colOff>
      <xdr:row>8</xdr:row>
      <xdr:rowOff>200024</xdr:rowOff>
    </xdr:from>
    <xdr:to>
      <xdr:col>24</xdr:col>
      <xdr:colOff>152400</xdr:colOff>
      <xdr:row>14</xdr:row>
      <xdr:rowOff>133349</xdr:rowOff>
    </xdr:to>
    <xdr:sp macro="" textlink="">
      <xdr:nvSpPr>
        <xdr:cNvPr id="3" name="フローチャート: 代替処理 2">
          <a:extLst>
            <a:ext uri="{FF2B5EF4-FFF2-40B4-BE49-F238E27FC236}">
              <a16:creationId xmlns:a16="http://schemas.microsoft.com/office/drawing/2014/main" id="{00000000-0008-0000-0300-000003000000}"/>
            </a:ext>
          </a:extLst>
        </xdr:cNvPr>
        <xdr:cNvSpPr/>
      </xdr:nvSpPr>
      <xdr:spPr>
        <a:xfrm>
          <a:off x="1676400" y="1800224"/>
          <a:ext cx="3276600" cy="1133475"/>
        </a:xfrm>
        <a:prstGeom prst="flowChartAlternateProcess">
          <a:avLst/>
        </a:prstGeom>
        <a:ln w="28575">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u="sng"/>
            <a:t>①を選択</a:t>
          </a:r>
          <a:endParaRPr kumimoji="1" lang="en-US" altLang="ja-JP" sz="1100" b="1" u="sng"/>
        </a:p>
        <a:p>
          <a:pPr algn="l"/>
          <a:endParaRPr kumimoji="1" lang="en-US" altLang="ja-JP" sz="1100" b="1" u="sng"/>
        </a:p>
        <a:p>
          <a:pPr algn="l"/>
          <a:r>
            <a:rPr kumimoji="1" lang="ja-JP" altLang="en-US" sz="1100"/>
            <a:t>曜日毎の始業・終業時刻、休憩時間の有無、</a:t>
          </a:r>
          <a:endParaRPr kumimoji="1" lang="en-US" altLang="ja-JP" sz="1100"/>
        </a:p>
        <a:p>
          <a:pPr algn="l"/>
          <a:r>
            <a:rPr kumimoji="1" lang="ja-JP" altLang="en-US" sz="1100"/>
            <a:t>法定休日を設定してください。</a:t>
          </a:r>
        </a:p>
      </xdr:txBody>
    </xdr:sp>
    <xdr:clientData/>
  </xdr:twoCellAnchor>
  <xdr:twoCellAnchor>
    <xdr:from>
      <xdr:col>27</xdr:col>
      <xdr:colOff>1</xdr:colOff>
      <xdr:row>15</xdr:row>
      <xdr:rowOff>145677</xdr:rowOff>
    </xdr:from>
    <xdr:to>
      <xdr:col>47</xdr:col>
      <xdr:colOff>19050</xdr:colOff>
      <xdr:row>22</xdr:row>
      <xdr:rowOff>28575</xdr:rowOff>
    </xdr:to>
    <xdr:sp macro="" textlink="">
      <xdr:nvSpPr>
        <xdr:cNvPr id="4" name="フローチャート: 代替処理 3">
          <a:extLst>
            <a:ext uri="{FF2B5EF4-FFF2-40B4-BE49-F238E27FC236}">
              <a16:creationId xmlns:a16="http://schemas.microsoft.com/office/drawing/2014/main" id="{00000000-0008-0000-0300-000004000000}"/>
            </a:ext>
          </a:extLst>
        </xdr:cNvPr>
        <xdr:cNvSpPr/>
      </xdr:nvSpPr>
      <xdr:spPr>
        <a:xfrm>
          <a:off x="5446060" y="3171265"/>
          <a:ext cx="4053166" cy="1294839"/>
        </a:xfrm>
        <a:prstGeom prst="flowChartAlternateProcess">
          <a:avLst/>
        </a:prstGeom>
        <a:ln w="28575">
          <a:solidFill>
            <a:srgbClr val="FF9999"/>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en-US" altLang="ja-JP" sz="1100" b="0" u="none"/>
        </a:p>
        <a:p>
          <a:pPr algn="l"/>
          <a:r>
            <a:rPr kumimoji="1" lang="ja-JP" altLang="en-US" sz="1100"/>
            <a:t>採用申請書とは別途にシフト表を作成し、始業・終業時刻</a:t>
          </a:r>
          <a:endParaRPr kumimoji="1" lang="en-US" altLang="ja-JP" sz="1100"/>
        </a:p>
        <a:p>
          <a:pPr algn="l"/>
          <a:r>
            <a:rPr kumimoji="1" lang="ja-JP" altLang="en-US" sz="1100"/>
            <a:t>等を本人へ通知しているか</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労働条件通知は法令上の義務となっています。</a:t>
          </a:r>
          <a:endParaRPr lang="ja-JP" altLang="ja-JP">
            <a:effectLst/>
          </a:endParaRPr>
        </a:p>
        <a:p>
          <a:pPr algn="l"/>
          <a:endParaRPr kumimoji="1" lang="ja-JP" altLang="en-US" sz="1100"/>
        </a:p>
      </xdr:txBody>
    </xdr:sp>
    <xdr:clientData/>
  </xdr:twoCellAnchor>
  <xdr:twoCellAnchor>
    <xdr:from>
      <xdr:col>3</xdr:col>
      <xdr:colOff>38100</xdr:colOff>
      <xdr:row>26</xdr:row>
      <xdr:rowOff>69397</xdr:rowOff>
    </xdr:from>
    <xdr:to>
      <xdr:col>29</xdr:col>
      <xdr:colOff>123825</xdr:colOff>
      <xdr:row>44</xdr:row>
      <xdr:rowOff>0</xdr:rowOff>
    </xdr:to>
    <xdr:sp macro="" textlink="">
      <xdr:nvSpPr>
        <xdr:cNvPr id="5" name="フローチャート: 代替処理 4">
          <a:extLst>
            <a:ext uri="{FF2B5EF4-FFF2-40B4-BE49-F238E27FC236}">
              <a16:creationId xmlns:a16="http://schemas.microsoft.com/office/drawing/2014/main" id="{00000000-0008-0000-0300-000005000000}"/>
            </a:ext>
          </a:extLst>
        </xdr:cNvPr>
        <xdr:cNvSpPr/>
      </xdr:nvSpPr>
      <xdr:spPr>
        <a:xfrm>
          <a:off x="650421" y="5376183"/>
          <a:ext cx="5392511" cy="3604531"/>
        </a:xfrm>
        <a:prstGeom prst="flowChartAlternateProcess">
          <a:avLst/>
        </a:prstGeom>
        <a:ln w="28575">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u="sng"/>
            <a:t>シフト勤務</a:t>
          </a:r>
          <a:endParaRPr kumimoji="1" lang="en-US" altLang="ja-JP" sz="1100" b="1" u="sng"/>
        </a:p>
        <a:p>
          <a:pPr algn="l"/>
          <a:r>
            <a:rPr kumimoji="1" lang="ja-JP" altLang="en-US" sz="1100" b="0" u="none">
              <a:solidFill>
                <a:schemeClr val="tx1"/>
              </a:solidFill>
            </a:rPr>
            <a:t>　</a:t>
          </a:r>
          <a:r>
            <a:rPr kumimoji="1" lang="ja-JP" altLang="en-US" sz="1100" b="0" u="none">
              <a:solidFill>
                <a:srgbClr val="FF0000"/>
              </a:solidFill>
            </a:rPr>
            <a:t>★シフト表を人事部人事企画担当まで提出してください。</a:t>
          </a:r>
          <a:endParaRPr kumimoji="1" lang="en-US" altLang="ja-JP" sz="1100" b="0" u="none">
            <a:solidFill>
              <a:srgbClr val="FF0000"/>
            </a:solidFill>
          </a:endParaRPr>
        </a:p>
        <a:p>
          <a:pPr algn="l"/>
          <a:r>
            <a:rPr kumimoji="1" lang="ja-JP" altLang="en-US" sz="1100" b="0" u="none">
              <a:solidFill>
                <a:schemeClr val="tx1"/>
              </a:solidFill>
            </a:rPr>
            <a:t>　　</a:t>
          </a:r>
          <a:r>
            <a:rPr kumimoji="1" lang="ja-JP" altLang="en-US" sz="1100" b="0" u="none" baseline="0">
              <a:solidFill>
                <a:srgbClr val="FF0000"/>
              </a:solidFill>
            </a:rPr>
            <a:t>  </a:t>
          </a:r>
          <a:r>
            <a:rPr kumimoji="1" lang="ja-JP" altLang="en-US" sz="1100" b="0" u="none">
              <a:solidFill>
                <a:srgbClr val="FF0000"/>
              </a:solidFill>
            </a:rPr>
            <a:t>従来作成されていない場合は、新たに作成していただく必要はござい</a:t>
          </a:r>
          <a:endParaRPr kumimoji="1" lang="en-US" altLang="ja-JP" sz="1100" b="0" u="none">
            <a:solidFill>
              <a:srgbClr val="FF0000"/>
            </a:solidFill>
          </a:endParaRPr>
        </a:p>
        <a:p>
          <a:pPr algn="l"/>
          <a:r>
            <a:rPr kumimoji="1" lang="ja-JP" altLang="en-US" sz="1100" b="0" u="none">
              <a:solidFill>
                <a:srgbClr val="FF0000"/>
              </a:solidFill>
            </a:rPr>
            <a:t>　　  ませんので、「その他の勤務」の方法で申請してください。</a:t>
          </a:r>
          <a:endParaRPr kumimoji="1" lang="en-US" altLang="ja-JP" sz="1100" b="0" u="none">
            <a:solidFill>
              <a:srgbClr val="FF0000"/>
            </a:solidFill>
          </a:endParaRPr>
        </a:p>
        <a:p>
          <a:pPr algn="l"/>
          <a:endParaRPr kumimoji="1" lang="en-US" altLang="ja-JP" sz="1100" b="0" u="none"/>
        </a:p>
        <a:p>
          <a:pPr algn="l"/>
          <a:r>
            <a:rPr kumimoji="1" lang="ja-JP" altLang="en-US" sz="1100" b="0" u="none"/>
            <a:t>備考②に以下の文章を記入してください。</a:t>
          </a:r>
          <a:endParaRPr kumimoji="1" lang="en-US" altLang="ja-JP" sz="1100" b="0" u="none"/>
        </a:p>
        <a:p>
          <a:pPr algn="l"/>
          <a:r>
            <a:rPr kumimoji="1" lang="ja-JP" altLang="en-US" sz="1100"/>
            <a:t>「実際の勤務日、始業時刻および終業時刻はシフト表により決定する。」</a:t>
          </a:r>
        </a:p>
        <a:p>
          <a:pPr algn="l"/>
          <a:endParaRPr kumimoji="1" lang="en-US" altLang="ja-JP" sz="1100"/>
        </a:p>
        <a:p>
          <a:pPr algn="l"/>
          <a:r>
            <a:rPr kumimoji="1" lang="ja-JP" altLang="en-US" sz="1100"/>
            <a:t>なお、勤務曜日や始業・終業時刻の範囲が固定されている場合には、</a:t>
          </a:r>
          <a:endParaRPr kumimoji="1" lang="en-US" altLang="ja-JP" sz="1100"/>
        </a:p>
        <a:p>
          <a:pPr algn="l"/>
          <a:r>
            <a:rPr kumimoji="1" lang="ja-JP" altLang="en-US" sz="1100" baseline="0"/>
            <a:t>以下のように</a:t>
          </a:r>
          <a:r>
            <a:rPr kumimoji="1" lang="ja-JP" altLang="en-US" sz="1100"/>
            <a:t>その情報も備考②に記入してください。</a:t>
          </a:r>
        </a:p>
        <a:p>
          <a:pPr algn="l"/>
          <a:r>
            <a:rPr kumimoji="1" lang="ja-JP" altLang="en-US" sz="1100"/>
            <a:t>　</a:t>
          </a:r>
          <a:r>
            <a:rPr kumimoji="1" lang="ja-JP" altLang="en-US" sz="1100" baseline="0"/>
            <a:t> </a:t>
          </a:r>
          <a:r>
            <a:rPr kumimoji="1" lang="ja-JP" altLang="en-US" sz="1100"/>
            <a:t>例）「</a:t>
          </a:r>
          <a:r>
            <a:rPr kumimoji="1" lang="en-US" altLang="ja-JP" sz="1100"/>
            <a:t>8</a:t>
          </a:r>
          <a:r>
            <a:rPr kumimoji="1" lang="ja-JP" altLang="en-US" sz="1100"/>
            <a:t>：</a:t>
          </a:r>
          <a:r>
            <a:rPr kumimoji="1" lang="en-US" altLang="ja-JP" sz="1100"/>
            <a:t>30-23</a:t>
          </a:r>
          <a:r>
            <a:rPr kumimoji="1" lang="ja-JP" altLang="en-US" sz="1100"/>
            <a:t>：</a:t>
          </a:r>
          <a:r>
            <a:rPr kumimoji="1" lang="en-US" altLang="ja-JP" sz="1100"/>
            <a:t>00</a:t>
          </a:r>
          <a:r>
            <a:rPr kumimoji="1" lang="ja-JP" altLang="en-US" sz="1100"/>
            <a:t>、月曜日</a:t>
          </a:r>
          <a:r>
            <a:rPr kumimoji="1" lang="en-US" altLang="ja-JP" sz="1100"/>
            <a:t>-</a:t>
          </a:r>
          <a:r>
            <a:rPr kumimoji="1" lang="ja-JP" altLang="en-US" sz="1100"/>
            <a:t>土曜日のうち、実際の勤務日、始業時刻</a:t>
          </a:r>
          <a:endParaRPr kumimoji="1" lang="en-US" altLang="ja-JP" sz="1100"/>
        </a:p>
        <a:p>
          <a:pPr algn="l"/>
          <a:r>
            <a:rPr kumimoji="1" lang="ja-JP" altLang="en-US" sz="1100"/>
            <a:t>　　　　および終業時刻はシフト表により決定する。」</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上記の内容は、</a:t>
          </a:r>
          <a:r>
            <a:rPr kumimoji="1" lang="ja-JP" altLang="ja-JP" sz="1100">
              <a:solidFill>
                <a:schemeClr val="dk1"/>
              </a:solidFill>
              <a:effectLst/>
              <a:latin typeface="+mn-lt"/>
              <a:ea typeface="+mn-ea"/>
              <a:cs typeface="+mn-cs"/>
            </a:rPr>
            <a:t>雇用契約書に印字</a:t>
          </a:r>
          <a:r>
            <a:rPr kumimoji="1" lang="ja-JP" altLang="en-US" sz="1100">
              <a:solidFill>
                <a:schemeClr val="dk1"/>
              </a:solidFill>
              <a:effectLst/>
              <a:latin typeface="+mn-lt"/>
              <a:ea typeface="+mn-ea"/>
              <a:cs typeface="+mn-cs"/>
            </a:rPr>
            <a:t>され</a:t>
          </a:r>
          <a:r>
            <a:rPr kumimoji="1" lang="ja-JP" altLang="ja-JP" sz="1100">
              <a:solidFill>
                <a:schemeClr val="dk1"/>
              </a:solidFill>
              <a:effectLst/>
              <a:latin typeface="+mn-lt"/>
              <a:ea typeface="+mn-ea"/>
              <a:cs typeface="+mn-cs"/>
            </a:rPr>
            <a:t>ます。</a:t>
          </a:r>
          <a:endParaRPr lang="ja-JP" altLang="ja-JP">
            <a:effectLst/>
          </a:endParaRPr>
        </a:p>
        <a:p>
          <a:pPr algn="l"/>
          <a:endParaRPr kumimoji="1" lang="en-US" altLang="ja-JP" sz="1100"/>
        </a:p>
        <a:p>
          <a:pPr algn="l"/>
          <a:endParaRPr kumimoji="1" lang="en-US" altLang="ja-JP" sz="1100"/>
        </a:p>
      </xdr:txBody>
    </xdr:sp>
    <xdr:clientData/>
  </xdr:twoCellAnchor>
  <xdr:twoCellAnchor>
    <xdr:from>
      <xdr:col>32</xdr:col>
      <xdr:colOff>38099</xdr:colOff>
      <xdr:row>26</xdr:row>
      <xdr:rowOff>19049</xdr:rowOff>
    </xdr:from>
    <xdr:to>
      <xdr:col>64</xdr:col>
      <xdr:colOff>28574</xdr:colOff>
      <xdr:row>43</xdr:row>
      <xdr:rowOff>176893</xdr:rowOff>
    </xdr:to>
    <xdr:sp macro="" textlink="">
      <xdr:nvSpPr>
        <xdr:cNvPr id="6" name="フローチャート: 代替処理 5">
          <a:extLst>
            <a:ext uri="{FF2B5EF4-FFF2-40B4-BE49-F238E27FC236}">
              <a16:creationId xmlns:a16="http://schemas.microsoft.com/office/drawing/2014/main" id="{00000000-0008-0000-0300-000006000000}"/>
            </a:ext>
          </a:extLst>
        </xdr:cNvPr>
        <xdr:cNvSpPr/>
      </xdr:nvSpPr>
      <xdr:spPr>
        <a:xfrm>
          <a:off x="6569528" y="5325835"/>
          <a:ext cx="6521903" cy="3627665"/>
        </a:xfrm>
        <a:prstGeom prst="flowChartAlternateProcess">
          <a:avLst/>
        </a:prstGeom>
        <a:ln w="28575">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lang="ja-JP" altLang="en-US" b="1" u="sng">
              <a:effectLst/>
            </a:rPr>
            <a:t>その他の勤務</a:t>
          </a:r>
          <a:endParaRPr lang="ja-JP" altLang="ja-JP" b="1" u="sng">
            <a:effectLst/>
          </a:endParaRPr>
        </a:p>
        <a:p>
          <a:r>
            <a:rPr kumimoji="1" lang="ja-JP" altLang="ja-JP" sz="1100" b="0">
              <a:solidFill>
                <a:schemeClr val="dk1"/>
              </a:solidFill>
              <a:effectLst/>
              <a:latin typeface="+mn-lt"/>
              <a:ea typeface="+mn-ea"/>
              <a:cs typeface="+mn-cs"/>
            </a:rPr>
            <a:t>備考</a:t>
          </a:r>
          <a:r>
            <a:rPr kumimoji="1" lang="ja-JP" altLang="en-US" sz="1100" b="0">
              <a:solidFill>
                <a:schemeClr val="dk1"/>
              </a:solidFill>
              <a:effectLst/>
              <a:latin typeface="+mn-lt"/>
              <a:ea typeface="+mn-ea"/>
              <a:cs typeface="+mn-cs"/>
            </a:rPr>
            <a:t>②</a:t>
          </a:r>
          <a:r>
            <a:rPr kumimoji="1" lang="ja-JP" altLang="ja-JP" sz="1100" b="0">
              <a:solidFill>
                <a:schemeClr val="dk1"/>
              </a:solidFill>
              <a:effectLst/>
              <a:latin typeface="+mn-lt"/>
              <a:ea typeface="+mn-ea"/>
              <a:cs typeface="+mn-cs"/>
            </a:rPr>
            <a:t>に以下</a:t>
          </a:r>
          <a:r>
            <a:rPr kumimoji="1" lang="ja-JP" altLang="en-US" sz="1100" b="0">
              <a:solidFill>
                <a:schemeClr val="dk1"/>
              </a:solidFill>
              <a:effectLst/>
              <a:latin typeface="+mn-lt"/>
              <a:ea typeface="+mn-ea"/>
              <a:cs typeface="+mn-cs"/>
            </a:rPr>
            <a:t>１～４の</a:t>
          </a:r>
          <a:r>
            <a:rPr kumimoji="1" lang="ja-JP" altLang="ja-JP" sz="1100" b="0">
              <a:solidFill>
                <a:schemeClr val="dk1"/>
              </a:solidFill>
              <a:effectLst/>
              <a:latin typeface="+mn-lt"/>
              <a:ea typeface="+mn-ea"/>
              <a:cs typeface="+mn-cs"/>
            </a:rPr>
            <a:t>内容を記入してください。</a:t>
          </a:r>
          <a:endParaRPr lang="ja-JP" altLang="ja-JP">
            <a:effectLst/>
          </a:endParaRPr>
        </a:p>
        <a:p>
          <a:pPr algn="l"/>
          <a:endParaRPr kumimoji="1" lang="en-US" altLang="ja-JP" sz="1100"/>
        </a:p>
        <a:p>
          <a:pPr algn="l"/>
          <a:r>
            <a:rPr kumimoji="1" lang="ja-JP" altLang="en-US" sz="1100"/>
            <a:t>１．</a:t>
          </a:r>
          <a:r>
            <a:rPr kumimoji="1" lang="ja-JP" altLang="ja-JP" sz="1100">
              <a:solidFill>
                <a:schemeClr val="dk1"/>
              </a:solidFill>
              <a:effectLst/>
              <a:latin typeface="+mn-lt"/>
              <a:ea typeface="+mn-ea"/>
              <a:cs typeface="+mn-cs"/>
            </a:rPr>
            <a:t>勤務可能性のある</a:t>
          </a:r>
          <a:r>
            <a:rPr kumimoji="1" lang="ja-JP" altLang="en-US" sz="1100"/>
            <a:t>始業・終業時刻</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．勤務可能性のある曜日</a:t>
          </a:r>
          <a:endParaRPr kumimoji="1" lang="ja-JP" altLang="en-US" sz="1100"/>
        </a:p>
        <a:p>
          <a:r>
            <a:rPr kumimoji="1" lang="ja-JP" altLang="en-US" sz="1100">
              <a:solidFill>
                <a:schemeClr val="dk1"/>
              </a:solidFill>
              <a:effectLst/>
              <a:latin typeface="+mn-lt"/>
              <a:ea typeface="+mn-ea"/>
              <a:cs typeface="+mn-cs"/>
            </a:rPr>
            <a:t>３．週または月の労働日数（見込まれる</a:t>
          </a:r>
          <a:r>
            <a:rPr kumimoji="1" lang="ja-JP" altLang="ja-JP" sz="1100">
              <a:solidFill>
                <a:schemeClr val="dk1"/>
              </a:solidFill>
              <a:effectLst/>
              <a:latin typeface="+mn-lt"/>
              <a:ea typeface="+mn-ea"/>
              <a:cs typeface="+mn-cs"/>
            </a:rPr>
            <a:t>最大</a:t>
          </a:r>
          <a:r>
            <a:rPr kumimoji="1" lang="ja-JP" altLang="en-US" sz="1100">
              <a:solidFill>
                <a:schemeClr val="dk1"/>
              </a:solidFill>
              <a:effectLst/>
              <a:latin typeface="+mn-lt"/>
              <a:ea typeface="+mn-ea"/>
              <a:cs typeface="+mn-cs"/>
            </a:rPr>
            <a:t>値）</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４．週</a:t>
          </a:r>
          <a:r>
            <a:rPr kumimoji="1" lang="ja-JP" altLang="ja-JP" sz="1100">
              <a:solidFill>
                <a:schemeClr val="dk1"/>
              </a:solidFill>
              <a:effectLst/>
              <a:latin typeface="+mn-lt"/>
              <a:ea typeface="+mn-ea"/>
              <a:cs typeface="+mn-cs"/>
            </a:rPr>
            <a:t>または月の</a:t>
          </a:r>
          <a:r>
            <a:rPr kumimoji="1" lang="ja-JP" altLang="en-US" sz="1100">
              <a:solidFill>
                <a:schemeClr val="dk1"/>
              </a:solidFill>
              <a:effectLst/>
              <a:latin typeface="+mn-lt"/>
              <a:ea typeface="+mn-ea"/>
              <a:cs typeface="+mn-cs"/>
            </a:rPr>
            <a:t>労働時間数</a:t>
          </a:r>
          <a:r>
            <a:rPr kumimoji="1" lang="ja-JP" altLang="ja-JP" sz="1100">
              <a:solidFill>
                <a:schemeClr val="dk1"/>
              </a:solidFill>
              <a:effectLst/>
              <a:latin typeface="+mn-lt"/>
              <a:ea typeface="+mn-ea"/>
              <a:cs typeface="+mn-cs"/>
            </a:rPr>
            <a:t>（見込まれる最大値）</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→月の労働時間数は、</a:t>
          </a:r>
          <a:r>
            <a:rPr kumimoji="1" lang="ja-JP" altLang="ja-JP" sz="1100">
              <a:solidFill>
                <a:schemeClr val="dk1"/>
              </a:solidFill>
              <a:effectLst/>
              <a:latin typeface="+mn-lt"/>
              <a:ea typeface="+mn-ea"/>
              <a:cs typeface="+mn-cs"/>
            </a:rPr>
            <a:t>暦週</a:t>
          </a:r>
          <a:r>
            <a:rPr kumimoji="1" lang="ja-JP" altLang="en-US" sz="1100">
              <a:solidFill>
                <a:schemeClr val="dk1"/>
              </a:solidFill>
              <a:effectLst/>
              <a:latin typeface="+mn-lt"/>
              <a:ea typeface="+mn-ea"/>
              <a:cs typeface="+mn-cs"/>
            </a:rPr>
            <a:t>（日曜日～土曜日）</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週として、目安を</a:t>
          </a:r>
          <a:r>
            <a:rPr kumimoji="1" lang="ja-JP" altLang="en-US" sz="1100">
              <a:solidFill>
                <a:schemeClr val="dk1"/>
              </a:solidFill>
              <a:effectLst/>
              <a:latin typeface="+mn-lt"/>
              <a:ea typeface="+mn-ea"/>
              <a:cs typeface="+mn-cs"/>
            </a:rPr>
            <a:t>記入</a:t>
          </a:r>
          <a:r>
            <a:rPr kumimoji="1" lang="ja-JP" altLang="ja-JP" sz="1100">
              <a:solidFill>
                <a:schemeClr val="dk1"/>
              </a:solidFill>
              <a:effectLst/>
              <a:latin typeface="+mn-lt"/>
              <a:ea typeface="+mn-ea"/>
              <a:cs typeface="+mn-cs"/>
            </a:rPr>
            <a:t>ください。</a:t>
          </a:r>
          <a:endParaRPr kumimoji="1" lang="en-US" altLang="ja-JP" sz="110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または</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00-16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曜日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土曜日のうち、</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回、月</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時間程度勤務</a:t>
          </a:r>
          <a:r>
            <a:rPr kumimoji="1" lang="ja-JP" altLang="ja-JP" sz="1100">
              <a:solidFill>
                <a:schemeClr val="dk1"/>
              </a:solidFill>
              <a:effectLst/>
              <a:latin typeface="+mn-lt"/>
              <a:ea typeface="+mn-ea"/>
              <a:cs typeface="+mn-cs"/>
            </a:rPr>
            <a:t>」</a:t>
          </a:r>
          <a:endParaRPr lang="ja-JP" altLang="ja-JP">
            <a:effectLst/>
          </a:endParaRPr>
        </a:p>
        <a:p>
          <a:endParaRPr lang="ja-JP" altLang="ja-JP">
            <a:effectLst/>
          </a:endParaRPr>
        </a:p>
        <a:p>
          <a:pPr eaLnBrk="1" fontAlgn="auto" latinLnBrk="0" hangingPunct="1"/>
          <a:r>
            <a:rPr kumimoji="1" lang="ja-JP" altLang="ja-JP" sz="1100">
              <a:solidFill>
                <a:schemeClr val="dk1"/>
              </a:solidFill>
              <a:effectLst/>
              <a:latin typeface="+mn-lt"/>
              <a:ea typeface="+mn-ea"/>
              <a:cs typeface="+mn-cs"/>
            </a:rPr>
            <a:t>上記の内容は、雇用契約書に印字されます。</a:t>
          </a:r>
          <a:endParaRPr lang="ja-JP" altLang="ja-JP">
            <a:effectLst/>
          </a:endParaRPr>
        </a:p>
        <a:p>
          <a:pPr algn="l"/>
          <a:endParaRPr kumimoji="1" lang="en-US" altLang="ja-JP" sz="1100"/>
        </a:p>
      </xdr:txBody>
    </xdr:sp>
    <xdr:clientData/>
  </xdr:twoCellAnchor>
  <xdr:twoCellAnchor>
    <xdr:from>
      <xdr:col>16</xdr:col>
      <xdr:colOff>114300</xdr:colOff>
      <xdr:row>4</xdr:row>
      <xdr:rowOff>171450</xdr:rowOff>
    </xdr:from>
    <xdr:to>
      <xdr:col>26</xdr:col>
      <xdr:colOff>114300</xdr:colOff>
      <xdr:row>8</xdr:row>
      <xdr:rowOff>200024</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2" idx="2"/>
          <a:endCxn id="3" idx="0"/>
        </xdr:cNvCxnSpPr>
      </xdr:nvCxnSpPr>
      <xdr:spPr>
        <a:xfrm flipH="1">
          <a:off x="3314700" y="971550"/>
          <a:ext cx="2000250" cy="8286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4</xdr:row>
      <xdr:rowOff>171450</xdr:rowOff>
    </xdr:from>
    <xdr:to>
      <xdr:col>37</xdr:col>
      <xdr:colOff>19049</xdr:colOff>
      <xdr:row>9</xdr:row>
      <xdr:rowOff>1</xdr:rowOff>
    </xdr:to>
    <xdr:cxnSp macro="">
      <xdr:nvCxnSpPr>
        <xdr:cNvPr id="8" name="直線矢印コネクタ 7">
          <a:extLst>
            <a:ext uri="{FF2B5EF4-FFF2-40B4-BE49-F238E27FC236}">
              <a16:creationId xmlns:a16="http://schemas.microsoft.com/office/drawing/2014/main" id="{00000000-0008-0000-0300-000008000000}"/>
            </a:ext>
          </a:extLst>
        </xdr:cNvPr>
        <xdr:cNvCxnSpPr>
          <a:stCxn id="2" idx="2"/>
          <a:endCxn id="11" idx="0"/>
        </xdr:cNvCxnSpPr>
      </xdr:nvCxnSpPr>
      <xdr:spPr>
        <a:xfrm>
          <a:off x="5314950" y="971550"/>
          <a:ext cx="2105024" cy="8286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22</xdr:row>
      <xdr:rowOff>28575</xdr:rowOff>
    </xdr:from>
    <xdr:to>
      <xdr:col>48</xdr:col>
      <xdr:colOff>33337</xdr:colOff>
      <xdr:row>26</xdr:row>
      <xdr:rowOff>19049</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4" idx="2"/>
          <a:endCxn id="6" idx="0"/>
        </xdr:cNvCxnSpPr>
      </xdr:nvCxnSpPr>
      <xdr:spPr>
        <a:xfrm>
          <a:off x="7472643" y="4466104"/>
          <a:ext cx="2242576" cy="7972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100013</xdr:colOff>
      <xdr:row>22</xdr:row>
      <xdr:rowOff>28575</xdr:rowOff>
    </xdr:from>
    <xdr:to>
      <xdr:col>37</xdr:col>
      <xdr:colOff>38101</xdr:colOff>
      <xdr:row>26</xdr:row>
      <xdr:rowOff>28575</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H="1">
          <a:off x="3300413" y="4429125"/>
          <a:ext cx="4138613" cy="800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19048</xdr:colOff>
      <xdr:row>9</xdr:row>
      <xdr:rowOff>1</xdr:rowOff>
    </xdr:from>
    <xdr:to>
      <xdr:col>47</xdr:col>
      <xdr:colOff>19049</xdr:colOff>
      <xdr:row>14</xdr:row>
      <xdr:rowOff>152400</xdr:rowOff>
    </xdr:to>
    <xdr:sp macro="" textlink="">
      <xdr:nvSpPr>
        <xdr:cNvPr id="11" name="フローチャート: 代替処理 10">
          <a:extLst>
            <a:ext uri="{FF2B5EF4-FFF2-40B4-BE49-F238E27FC236}">
              <a16:creationId xmlns:a16="http://schemas.microsoft.com/office/drawing/2014/main" id="{00000000-0008-0000-0300-00000B000000}"/>
            </a:ext>
          </a:extLst>
        </xdr:cNvPr>
        <xdr:cNvSpPr/>
      </xdr:nvSpPr>
      <xdr:spPr>
        <a:xfrm>
          <a:off x="5419723" y="1800226"/>
          <a:ext cx="4000501" cy="1152524"/>
        </a:xfrm>
        <a:prstGeom prst="flowChartAlternateProcess">
          <a:avLst/>
        </a:prstGeom>
        <a:ln w="28575">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ja-JP" sz="1100" b="1" u="sng">
              <a:solidFill>
                <a:schemeClr val="dk1"/>
              </a:solidFill>
              <a:effectLst/>
              <a:latin typeface="+mn-lt"/>
              <a:ea typeface="+mn-ea"/>
              <a:cs typeface="+mn-cs"/>
            </a:rPr>
            <a:t>②を選択 </a:t>
          </a:r>
          <a:endParaRPr kumimoji="1" lang="en-US" altLang="ja-JP" sz="1100" b="1" u="sng">
            <a:solidFill>
              <a:schemeClr val="dk1"/>
            </a:solidFill>
            <a:effectLst/>
            <a:latin typeface="+mn-lt"/>
            <a:ea typeface="+mn-ea"/>
            <a:cs typeface="+mn-cs"/>
          </a:endParaRPr>
        </a:p>
        <a:p>
          <a:endParaRPr lang="ja-JP" altLang="ja-JP">
            <a:effectLst/>
          </a:endParaRPr>
        </a:p>
        <a:p>
          <a:r>
            <a:rPr kumimoji="1" lang="ja-JP" altLang="ja-JP" sz="1100" b="0">
              <a:solidFill>
                <a:schemeClr val="dk1"/>
              </a:solidFill>
              <a:effectLst/>
              <a:latin typeface="+mn-lt"/>
              <a:ea typeface="+mn-ea"/>
              <a:cs typeface="+mn-cs"/>
            </a:rPr>
            <a:t>シフト・その他の勤務（勤務曜日や始業・終業時間、勤務</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日数が固定できない場合、週毎に異なる場合等）</a:t>
          </a:r>
          <a:endParaRPr lang="ja-JP" altLang="ja-JP">
            <a:effectLst/>
          </a:endParaRPr>
        </a:p>
      </xdr:txBody>
    </xdr:sp>
    <xdr:clientData/>
  </xdr:twoCellAnchor>
  <xdr:twoCellAnchor>
    <xdr:from>
      <xdr:col>37</xdr:col>
      <xdr:colOff>9525</xdr:colOff>
      <xdr:row>14</xdr:row>
      <xdr:rowOff>152400</xdr:rowOff>
    </xdr:from>
    <xdr:to>
      <xdr:col>37</xdr:col>
      <xdr:colOff>19048</xdr:colOff>
      <xdr:row>15</xdr:row>
      <xdr:rowOff>145677</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11" idx="2"/>
          <a:endCxn id="4" idx="0"/>
        </xdr:cNvCxnSpPr>
      </xdr:nvCxnSpPr>
      <xdr:spPr>
        <a:xfrm flipH="1">
          <a:off x="7472643" y="2976282"/>
          <a:ext cx="9523" cy="1949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7" tint="0.39997558519241921"/>
    <pageSetUpPr fitToPage="1"/>
  </sheetPr>
  <dimension ref="A1:S254"/>
  <sheetViews>
    <sheetView tabSelected="1" view="pageBreakPreview" zoomScale="85" zoomScaleNormal="125" zoomScaleSheetLayoutView="85" zoomScalePageLayoutView="125" workbookViewId="0">
      <selection activeCell="E98" sqref="E98:G98"/>
    </sheetView>
  </sheetViews>
  <sheetFormatPr defaultColWidth="8.85546875" defaultRowHeight="11.25"/>
  <cols>
    <col min="1" max="1" width="2.140625" style="108" customWidth="1"/>
    <col min="2" max="2" width="15.42578125" style="107" customWidth="1"/>
    <col min="3" max="3" width="13.5703125" style="108" customWidth="1"/>
    <col min="4" max="4" width="9.140625" style="108" customWidth="1"/>
    <col min="5" max="7" width="10.5703125" style="108" customWidth="1"/>
    <col min="8" max="8" width="8" style="108" customWidth="1"/>
    <col min="9" max="11" width="10.5703125" style="108" customWidth="1"/>
    <col min="12" max="13" width="2.140625" style="108" customWidth="1"/>
    <col min="14" max="14" width="2.42578125" style="19" customWidth="1"/>
    <col min="15" max="15" width="19.85546875" style="18" customWidth="1"/>
    <col min="16" max="16" width="109.42578125" style="156" customWidth="1"/>
    <col min="17" max="17" width="3.140625" style="159" customWidth="1"/>
    <col min="18" max="19" width="8.85546875" style="108"/>
    <col min="20" max="16384" width="8.85546875" style="19"/>
  </cols>
  <sheetData>
    <row r="1" spans="1:19" s="2" customFormat="1" ht="9" customHeight="1">
      <c r="A1" s="29"/>
      <c r="B1" s="30"/>
      <c r="C1" s="31"/>
      <c r="D1" s="31"/>
      <c r="E1" s="31"/>
      <c r="F1" s="31"/>
      <c r="G1" s="31"/>
      <c r="H1" s="31"/>
      <c r="I1" s="31"/>
      <c r="J1" s="31"/>
      <c r="K1" s="31"/>
      <c r="L1" s="29"/>
      <c r="M1" s="29"/>
      <c r="O1" s="117"/>
      <c r="P1" s="118"/>
      <c r="Q1" s="119"/>
      <c r="R1" s="29"/>
      <c r="S1" s="111" t="str">
        <f ca="1">"'"&amp;TEXT(NOW(),"yyyy/mm/dd hh:mm:ss")&amp;"','000000','"&amp; IF(LEFT($E19,2)="06","6","1")&amp;"','0','9999/12/31','0','9999/12/31','0','9999/12/31',"&amp;S6&amp;", "&amp;S19&amp;", "&amp;S32&amp;", "&amp;S46&amp;", "&amp;S68</f>
        <v>'2019/09/17 17:16:18','000000','1','0','9999/12/31','0','9999/12/31','0','9999/12/31','', '', '', '', '1900/01/00', '', '', '', '', '', '', '1900/01/00', '', '', '', '', '', '1900/01/00', '1900/01/00', '', '00:00', '00:00', '00:00', '00:00', '00:00', '00:00', '00:00', '00:00', '00:00', '00:00', '00:00', '00:00', '00:00', '00:00', 'FALSE', 'FALSE', 'FALSE', 'FALSE', 'FALSE', 'FALSE', 'FALSE', '', '', '', '', '', '', '', '0', '0', '日曜', '', 'FALSE', '', '', '0', '0', '0', '0', '経常費', '', '', '', '', '', '', '', '', '','', '','', '','', '','', '','', '','', '','', '','', '','', '','', '','', '','', '', '', '','', '', '', '','', '', '', ''</v>
      </c>
    </row>
    <row r="2" spans="1:19" s="2" customFormat="1" ht="15.75" customHeight="1">
      <c r="A2" s="29"/>
      <c r="B2" s="34"/>
      <c r="C2" s="255" t="s">
        <v>7</v>
      </c>
      <c r="D2" s="329"/>
      <c r="E2" s="330"/>
      <c r="F2" s="331"/>
      <c r="G2" s="31"/>
      <c r="H2" s="249"/>
      <c r="I2" s="316"/>
      <c r="J2" s="316"/>
      <c r="K2" s="316"/>
      <c r="L2" s="29"/>
      <c r="M2" s="29"/>
      <c r="O2" s="120" t="s">
        <v>259</v>
      </c>
      <c r="P2" s="121"/>
      <c r="Q2" s="119"/>
      <c r="R2" s="29"/>
      <c r="S2" s="111"/>
    </row>
    <row r="3" spans="1:19" s="2" customFormat="1" ht="12" customHeight="1">
      <c r="A3" s="29"/>
      <c r="B3" s="30"/>
      <c r="C3" s="29"/>
      <c r="D3" s="31"/>
      <c r="E3" s="31"/>
      <c r="F3" s="31"/>
      <c r="G3" s="31"/>
      <c r="H3" s="29"/>
      <c r="I3" s="29"/>
      <c r="J3" s="29"/>
      <c r="K3" s="29"/>
      <c r="L3" s="29"/>
      <c r="M3" s="29"/>
      <c r="O3" s="210" t="s">
        <v>181</v>
      </c>
      <c r="P3" s="211" t="s">
        <v>191</v>
      </c>
      <c r="Q3" s="122"/>
      <c r="R3" s="29"/>
      <c r="S3" s="111"/>
    </row>
    <row r="4" spans="1:19" s="3" customFormat="1" ht="18.75" customHeight="1">
      <c r="A4" s="36"/>
      <c r="B4" s="30"/>
      <c r="C4" s="332" t="s">
        <v>242</v>
      </c>
      <c r="D4" s="332"/>
      <c r="E4" s="332"/>
      <c r="F4" s="332"/>
      <c r="G4" s="332"/>
      <c r="H4" s="332"/>
      <c r="I4" s="332"/>
      <c r="J4" s="332"/>
      <c r="K4" s="332"/>
      <c r="L4" s="36"/>
      <c r="M4" s="36"/>
      <c r="O4" s="123" t="s">
        <v>398</v>
      </c>
      <c r="P4" s="253" t="s">
        <v>202</v>
      </c>
      <c r="Q4" s="124"/>
      <c r="R4" s="36"/>
      <c r="S4" s="112"/>
    </row>
    <row r="5" spans="1:19" s="3" customFormat="1" ht="14.25" customHeight="1">
      <c r="A5" s="36"/>
      <c r="B5" s="37"/>
      <c r="C5" s="256"/>
      <c r="D5" s="256"/>
      <c r="E5" s="256"/>
      <c r="F5" s="256"/>
      <c r="G5" s="256"/>
      <c r="H5" s="256"/>
      <c r="I5" s="256"/>
      <c r="J5" s="256"/>
      <c r="K5" s="256"/>
      <c r="L5" s="36"/>
      <c r="M5" s="36"/>
      <c r="N5" s="5"/>
      <c r="O5" s="123" t="s">
        <v>7</v>
      </c>
      <c r="P5" s="253" t="s">
        <v>198</v>
      </c>
      <c r="Q5" s="124"/>
      <c r="R5" s="36"/>
      <c r="S5" s="112"/>
    </row>
    <row r="6" spans="1:19" s="5" customFormat="1" ht="16.5" customHeight="1">
      <c r="A6" s="38"/>
      <c r="B6" s="212" t="s">
        <v>222</v>
      </c>
      <c r="C6" s="562" t="s">
        <v>1</v>
      </c>
      <c r="D6" s="213" t="s">
        <v>2</v>
      </c>
      <c r="E6" s="333"/>
      <c r="F6" s="334"/>
      <c r="G6" s="335"/>
      <c r="H6" s="214" t="s">
        <v>489</v>
      </c>
      <c r="I6" s="336"/>
      <c r="J6" s="337"/>
      <c r="K6" s="338"/>
      <c r="L6" s="38"/>
      <c r="M6" s="38"/>
      <c r="N6" s="2"/>
      <c r="O6" s="123"/>
      <c r="P6" s="253"/>
      <c r="Q6" s="124"/>
      <c r="R6" s="38"/>
      <c r="S6" s="113" t="str">
        <f>"'"&amp;LEFTB(ASC(E6),6)&amp;"', '"&amp;LEFTB(I7,40)&amp;"', '"&amp;LEFTB(I6,40)&amp;"', '"&amp;LEFTB(ASC(E8),8)&amp;"', '"&amp;LEFTB(TEXT(E9,"yyyy/mm/dd"),10)&amp;"', '"&amp;LEFTB(ASC(I8),3)&amp;"', '"&amp;LEFTB(I9,1)&amp;"', '"&amp;LEFTB(I12,6)&amp;"', '"&amp;LEFTB(I14,50)&amp;"', '"&amp;LEFTB(I15,6)&amp;"', '"&amp;LEFTB(I17,50)&amp;"'"</f>
        <v>'', '', '', '', '1900/01/00', '', '', '', '', '', ''</v>
      </c>
    </row>
    <row r="7" spans="1:19" s="2" customFormat="1" ht="24" customHeight="1">
      <c r="A7" s="29"/>
      <c r="B7" s="215"/>
      <c r="C7" s="563"/>
      <c r="D7" s="216" t="s">
        <v>475</v>
      </c>
      <c r="E7" s="339"/>
      <c r="F7" s="340"/>
      <c r="G7" s="341"/>
      <c r="H7" s="217" t="s">
        <v>3</v>
      </c>
      <c r="I7" s="342"/>
      <c r="J7" s="343"/>
      <c r="K7" s="344"/>
      <c r="L7" s="39"/>
      <c r="M7" s="31"/>
      <c r="O7" s="123" t="s">
        <v>2</v>
      </c>
      <c r="P7" s="253" t="s">
        <v>203</v>
      </c>
      <c r="Q7" s="124"/>
      <c r="R7" s="29"/>
      <c r="S7" s="111"/>
    </row>
    <row r="8" spans="1:19" s="2" customFormat="1" ht="23.25" customHeight="1">
      <c r="A8" s="29"/>
      <c r="B8" s="30"/>
      <c r="C8" s="563"/>
      <c r="D8" s="218" t="s">
        <v>243</v>
      </c>
      <c r="E8" s="345"/>
      <c r="F8" s="346"/>
      <c r="G8" s="347"/>
      <c r="H8" s="219" t="s">
        <v>250</v>
      </c>
      <c r="I8" s="220"/>
      <c r="J8" s="221" t="s">
        <v>251</v>
      </c>
      <c r="K8" s="222" t="str">
        <f>IF(ISERROR(VLOOKUP($I$8,CD表!$E$13:$F$74,2,FALSE)),"",VLOOKUP($I$8,CD表!$E$13:$F$74,2,FALSE))</f>
        <v/>
      </c>
      <c r="L8" s="39"/>
      <c r="M8" s="31"/>
      <c r="O8" s="123" t="s">
        <v>467</v>
      </c>
      <c r="P8" s="202" t="s">
        <v>468</v>
      </c>
      <c r="Q8" s="124"/>
      <c r="R8" s="29"/>
      <c r="S8" s="111"/>
    </row>
    <row r="9" spans="1:19" s="2" customFormat="1" ht="23.25" customHeight="1">
      <c r="A9" s="29"/>
      <c r="B9" s="30"/>
      <c r="C9" s="563"/>
      <c r="D9" s="223" t="s">
        <v>170</v>
      </c>
      <c r="E9" s="348"/>
      <c r="F9" s="349"/>
      <c r="G9" s="350"/>
      <c r="H9" s="224" t="s">
        <v>254</v>
      </c>
      <c r="I9" s="225"/>
      <c r="J9" s="252" t="s">
        <v>253</v>
      </c>
      <c r="K9" s="226" t="str">
        <f>IF(I9=1,"男",IF(I9=2,"女",""))</f>
        <v/>
      </c>
      <c r="L9" s="29"/>
      <c r="M9" s="29"/>
      <c r="O9" s="125" t="s">
        <v>399</v>
      </c>
      <c r="P9" s="253" t="s">
        <v>204</v>
      </c>
      <c r="Q9" s="124"/>
      <c r="R9" s="29"/>
      <c r="S9" s="111"/>
    </row>
    <row r="10" spans="1:19" s="2" customFormat="1" ht="23.25" customHeight="1">
      <c r="A10" s="29"/>
      <c r="B10" s="30"/>
      <c r="C10" s="564"/>
      <c r="D10" s="257" t="s">
        <v>485</v>
      </c>
      <c r="E10" s="250"/>
      <c r="F10" s="259"/>
      <c r="G10" s="259"/>
      <c r="H10" s="260"/>
      <c r="I10" s="207"/>
      <c r="J10" s="34"/>
      <c r="K10" s="207"/>
      <c r="L10" s="29"/>
      <c r="M10" s="29"/>
      <c r="O10" s="125" t="s">
        <v>514</v>
      </c>
      <c r="P10" s="139" t="s">
        <v>515</v>
      </c>
      <c r="Q10" s="124"/>
      <c r="R10" s="29"/>
      <c r="S10" s="111"/>
    </row>
    <row r="11" spans="1:19" s="2" customFormat="1" ht="17.25" customHeight="1">
      <c r="A11" s="29"/>
      <c r="B11" s="30"/>
      <c r="C11" s="31"/>
      <c r="D11" s="31"/>
      <c r="E11" s="31"/>
      <c r="F11" s="31"/>
      <c r="G11" s="31"/>
      <c r="H11" s="31"/>
      <c r="I11" s="33"/>
      <c r="J11" s="33"/>
      <c r="K11" s="33"/>
      <c r="L11" s="31"/>
      <c r="M11" s="31"/>
      <c r="O11" s="126"/>
      <c r="P11" s="127"/>
      <c r="Q11" s="128"/>
      <c r="R11" s="29"/>
      <c r="S11" s="111"/>
    </row>
    <row r="12" spans="1:19" s="2" customFormat="1" ht="16.5" customHeight="1">
      <c r="A12" s="29"/>
      <c r="B12" s="351" t="s">
        <v>488</v>
      </c>
      <c r="C12" s="354" t="s">
        <v>48</v>
      </c>
      <c r="D12" s="227" t="s">
        <v>4</v>
      </c>
      <c r="E12" s="357"/>
      <c r="F12" s="358"/>
      <c r="G12" s="359"/>
      <c r="H12" s="40" t="s">
        <v>2</v>
      </c>
      <c r="I12" s="360"/>
      <c r="J12" s="361"/>
      <c r="K12" s="362"/>
      <c r="L12" s="29"/>
      <c r="M12" s="29"/>
      <c r="O12" s="363" t="s">
        <v>513</v>
      </c>
      <c r="P12" s="364" t="s">
        <v>400</v>
      </c>
      <c r="Q12" s="129"/>
      <c r="R12" s="29"/>
      <c r="S12" s="111"/>
    </row>
    <row r="13" spans="1:19" s="2" customFormat="1" ht="16.5" customHeight="1">
      <c r="A13" s="29"/>
      <c r="B13" s="352"/>
      <c r="C13" s="355"/>
      <c r="D13" s="41" t="s">
        <v>5</v>
      </c>
      <c r="E13" s="365" t="s">
        <v>32</v>
      </c>
      <c r="F13" s="366"/>
      <c r="G13" s="367"/>
      <c r="H13" s="42" t="s">
        <v>3</v>
      </c>
      <c r="I13" s="368"/>
      <c r="J13" s="369"/>
      <c r="K13" s="370"/>
      <c r="L13" s="39"/>
      <c r="M13" s="31"/>
      <c r="O13" s="363"/>
      <c r="P13" s="364"/>
      <c r="Q13" s="128"/>
      <c r="R13" s="29"/>
      <c r="S13" s="111"/>
    </row>
    <row r="14" spans="1:19" s="2" customFormat="1" ht="16.5" customHeight="1">
      <c r="A14" s="29"/>
      <c r="B14" s="352"/>
      <c r="C14" s="356"/>
      <c r="D14" s="208"/>
      <c r="E14" s="228"/>
      <c r="F14" s="229"/>
      <c r="G14" s="230"/>
      <c r="H14" s="43" t="s">
        <v>471</v>
      </c>
      <c r="I14" s="371"/>
      <c r="J14" s="372"/>
      <c r="K14" s="372"/>
      <c r="L14" s="39"/>
      <c r="M14" s="31"/>
      <c r="O14" s="363"/>
      <c r="P14" s="364"/>
      <c r="Q14" s="128"/>
      <c r="R14" s="29"/>
      <c r="S14" s="111"/>
    </row>
    <row r="15" spans="1:19" s="2" customFormat="1" ht="16.5" customHeight="1">
      <c r="A15" s="29"/>
      <c r="B15" s="352"/>
      <c r="C15" s="354" t="s">
        <v>49</v>
      </c>
      <c r="D15" s="227" t="s">
        <v>4</v>
      </c>
      <c r="E15" s="357"/>
      <c r="F15" s="358"/>
      <c r="G15" s="359"/>
      <c r="H15" s="40" t="s">
        <v>2</v>
      </c>
      <c r="I15" s="392"/>
      <c r="J15" s="393"/>
      <c r="K15" s="393"/>
      <c r="L15" s="39"/>
      <c r="M15" s="31"/>
      <c r="O15" s="130" t="s">
        <v>471</v>
      </c>
      <c r="P15" s="131" t="s">
        <v>473</v>
      </c>
      <c r="Q15" s="128"/>
      <c r="R15" s="29"/>
      <c r="S15" s="111"/>
    </row>
    <row r="16" spans="1:19" s="2" customFormat="1" ht="16.5" customHeight="1">
      <c r="A16" s="29"/>
      <c r="B16" s="352"/>
      <c r="C16" s="355"/>
      <c r="D16" s="41" t="s">
        <v>5</v>
      </c>
      <c r="E16" s="365" t="s">
        <v>31</v>
      </c>
      <c r="F16" s="366"/>
      <c r="G16" s="367"/>
      <c r="H16" s="42" t="s">
        <v>3</v>
      </c>
      <c r="I16" s="368"/>
      <c r="J16" s="369"/>
      <c r="K16" s="370"/>
      <c r="L16" s="39"/>
      <c r="M16" s="31"/>
      <c r="O16" s="130"/>
      <c r="P16" s="131"/>
      <c r="Q16" s="128"/>
      <c r="R16" s="29"/>
      <c r="S16" s="111"/>
    </row>
    <row r="17" spans="1:19" s="2" customFormat="1" ht="16.5" customHeight="1">
      <c r="A17" s="29"/>
      <c r="B17" s="353"/>
      <c r="C17" s="356"/>
      <c r="D17" s="208"/>
      <c r="E17" s="228"/>
      <c r="F17" s="229"/>
      <c r="G17" s="230"/>
      <c r="H17" s="43" t="s">
        <v>471</v>
      </c>
      <c r="I17" s="394"/>
      <c r="J17" s="372"/>
      <c r="K17" s="372"/>
      <c r="L17" s="39"/>
      <c r="M17" s="31"/>
      <c r="O17" s="130"/>
      <c r="P17" s="131"/>
      <c r="Q17" s="128"/>
      <c r="R17" s="29"/>
      <c r="S17" s="111"/>
    </row>
    <row r="18" spans="1:19" s="2" customFormat="1" ht="8.25" customHeight="1">
      <c r="A18" s="29"/>
      <c r="B18" s="30"/>
      <c r="C18" s="44"/>
      <c r="D18" s="44"/>
      <c r="E18" s="35"/>
      <c r="F18" s="35"/>
      <c r="G18" s="35"/>
      <c r="H18" s="45"/>
      <c r="I18" s="31"/>
      <c r="J18" s="31"/>
      <c r="K18" s="31"/>
      <c r="L18" s="31"/>
      <c r="M18" s="31"/>
      <c r="N18" s="5"/>
      <c r="O18" s="130"/>
      <c r="P18" s="131"/>
      <c r="Q18" s="128"/>
      <c r="R18" s="29"/>
      <c r="S18" s="111"/>
    </row>
    <row r="19" spans="1:19" s="5" customFormat="1" ht="15.75" customHeight="1">
      <c r="A19" s="38"/>
      <c r="B19" s="46" t="s">
        <v>178</v>
      </c>
      <c r="C19" s="395" t="s">
        <v>157</v>
      </c>
      <c r="D19" s="396"/>
      <c r="E19" s="397"/>
      <c r="F19" s="398"/>
      <c r="G19" s="399"/>
      <c r="H19" s="47"/>
      <c r="I19" s="47"/>
      <c r="J19" s="47"/>
      <c r="K19" s="47"/>
      <c r="L19" s="38"/>
      <c r="M19" s="38"/>
      <c r="N19" s="2"/>
      <c r="O19" s="123" t="s">
        <v>157</v>
      </c>
      <c r="P19" s="253" t="s">
        <v>205</v>
      </c>
      <c r="Q19" s="124"/>
      <c r="R19" s="38"/>
      <c r="S19" s="113" t="str">
        <f>"'"&amp;LEFTB(TEXT(D2,"yyyy/mm/dd"),10)&amp;"', '"&amp;LEFTB(E19,2)&amp;"', '"&amp;LEFTB(E20,2)&amp;"', '"&amp;LEFTB(E21,40)&amp;"', '"&amp;LEFTB(E22,7)&amp;"', '"&amp;LEFTB(E24,3)&amp;"', '"&amp;LEFTB(TEXT(E26,"yyyy/mm/dd"),10)&amp;"', '"&amp;LEFTB(TEXT(I26,"yyyy/mm/dd"),10)&amp;"', '"&amp;LEFTB(E27,200)&amp;"'"</f>
        <v>'1900/01/00', '', '', '', '', '', '1900/01/00', '1900/01/00', ''</v>
      </c>
    </row>
    <row r="20" spans="1:19" s="2" customFormat="1" ht="15.75" customHeight="1">
      <c r="A20" s="29"/>
      <c r="B20" s="48"/>
      <c r="C20" s="373" t="s">
        <v>8</v>
      </c>
      <c r="D20" s="374"/>
      <c r="E20" s="377"/>
      <c r="F20" s="377"/>
      <c r="G20" s="378"/>
      <c r="H20" s="49" t="s">
        <v>206</v>
      </c>
      <c r="I20" s="49"/>
      <c r="J20" s="49"/>
      <c r="K20" s="49"/>
      <c r="L20" s="29"/>
      <c r="M20" s="29"/>
      <c r="O20" s="123"/>
      <c r="P20" s="253"/>
      <c r="Q20" s="124"/>
      <c r="R20" s="29"/>
      <c r="S20" s="111"/>
    </row>
    <row r="21" spans="1:19" s="2" customFormat="1" ht="15.75" customHeight="1">
      <c r="A21" s="29"/>
      <c r="B21" s="30"/>
      <c r="C21" s="375"/>
      <c r="D21" s="376"/>
      <c r="E21" s="379"/>
      <c r="F21" s="380"/>
      <c r="G21" s="381"/>
      <c r="H21" s="50" t="s">
        <v>223</v>
      </c>
      <c r="I21" s="249"/>
      <c r="J21" s="249"/>
      <c r="K21" s="249"/>
      <c r="L21" s="29"/>
      <c r="M21" s="29"/>
      <c r="N21" s="124"/>
      <c r="O21" s="123"/>
      <c r="P21" s="253"/>
      <c r="Q21" s="124"/>
      <c r="R21" s="29"/>
      <c r="S21" s="111"/>
    </row>
    <row r="22" spans="1:19" s="2" customFormat="1" ht="15.75" customHeight="1">
      <c r="A22" s="29"/>
      <c r="B22" s="30"/>
      <c r="C22" s="382" t="s">
        <v>52</v>
      </c>
      <c r="D22" s="383"/>
      <c r="E22" s="384"/>
      <c r="F22" s="385"/>
      <c r="G22" s="386"/>
      <c r="H22" s="51"/>
      <c r="I22" s="251"/>
      <c r="J22" s="251"/>
      <c r="K22" s="251"/>
      <c r="L22" s="29"/>
      <c r="M22" s="29"/>
      <c r="O22" s="123" t="s">
        <v>52</v>
      </c>
      <c r="P22" s="253" t="s">
        <v>218</v>
      </c>
      <c r="Q22" s="124"/>
      <c r="R22" s="29"/>
      <c r="S22" s="111"/>
    </row>
    <row r="23" spans="1:19" s="2" customFormat="1" ht="15.75" customHeight="1">
      <c r="A23" s="29"/>
      <c r="B23" s="30"/>
      <c r="C23" s="387" t="s">
        <v>224</v>
      </c>
      <c r="D23" s="388"/>
      <c r="E23" s="389" t="str">
        <f>IF(ISERROR(VLOOKUP($E$22,CD表!$B$3:$C$547,2,FALSE)),"",VLOOKUP($E$22,CD表!$B$3:$C$547,2,FALSE))</f>
        <v/>
      </c>
      <c r="F23" s="390"/>
      <c r="G23" s="391"/>
      <c r="H23" s="52"/>
      <c r="I23" s="52"/>
      <c r="J23" s="52"/>
      <c r="K23" s="52"/>
      <c r="L23" s="38"/>
      <c r="M23" s="38"/>
      <c r="O23" s="132"/>
      <c r="P23" s="133"/>
      <c r="Q23" s="124"/>
      <c r="R23" s="29"/>
      <c r="S23" s="111"/>
    </row>
    <row r="24" spans="1:19" s="2" customFormat="1" ht="18.75" hidden="1" customHeight="1">
      <c r="A24" s="29"/>
      <c r="B24" s="105"/>
      <c r="C24" s="533"/>
      <c r="D24" s="533"/>
      <c r="E24" s="532"/>
      <c r="F24" s="532"/>
      <c r="G24" s="532"/>
      <c r="H24" s="53"/>
      <c r="I24" s="53"/>
      <c r="J24" s="54"/>
      <c r="K24" s="54"/>
      <c r="L24" s="31"/>
      <c r="M24" s="31"/>
      <c r="O24" s="123"/>
      <c r="P24" s="253"/>
      <c r="Q24" s="124"/>
      <c r="R24" s="29"/>
      <c r="S24" s="111"/>
    </row>
    <row r="25" spans="1:19" s="2" customFormat="1" ht="15.75" customHeight="1">
      <c r="A25" s="29"/>
      <c r="B25" s="30"/>
      <c r="C25" s="565" t="s">
        <v>518</v>
      </c>
      <c r="D25" s="566"/>
      <c r="E25" s="567"/>
      <c r="F25" s="568"/>
      <c r="G25" s="569"/>
      <c r="H25" s="53"/>
      <c r="I25" s="53"/>
      <c r="J25" s="54"/>
      <c r="K25" s="54"/>
      <c r="L25" s="31"/>
      <c r="M25" s="31"/>
      <c r="O25" s="123" t="s">
        <v>518</v>
      </c>
      <c r="P25" s="266" t="s">
        <v>205</v>
      </c>
      <c r="Q25" s="124"/>
      <c r="R25" s="29"/>
      <c r="S25" s="111"/>
    </row>
    <row r="26" spans="1:19" s="2" customFormat="1" ht="28.5" customHeight="1">
      <c r="A26" s="29"/>
      <c r="B26" s="30"/>
      <c r="C26" s="415" t="s">
        <v>158</v>
      </c>
      <c r="D26" s="416"/>
      <c r="E26" s="417"/>
      <c r="F26" s="418"/>
      <c r="G26" s="418"/>
      <c r="H26" s="231" t="s">
        <v>0</v>
      </c>
      <c r="I26" s="417"/>
      <c r="J26" s="418"/>
      <c r="K26" s="419"/>
      <c r="L26" s="29"/>
      <c r="M26" s="29"/>
      <c r="N26" s="1"/>
      <c r="O26" s="123" t="s">
        <v>158</v>
      </c>
      <c r="P26" s="134" t="s">
        <v>401</v>
      </c>
      <c r="Q26" s="124"/>
      <c r="R26" s="29"/>
      <c r="S26" s="111"/>
    </row>
    <row r="27" spans="1:19" s="2" customFormat="1" ht="28.5" customHeight="1">
      <c r="A27" s="29"/>
      <c r="B27" s="30"/>
      <c r="C27" s="400" t="s">
        <v>490</v>
      </c>
      <c r="D27" s="401"/>
      <c r="E27" s="420"/>
      <c r="F27" s="420"/>
      <c r="G27" s="420"/>
      <c r="H27" s="420"/>
      <c r="I27" s="420"/>
      <c r="J27" s="420"/>
      <c r="K27" s="421"/>
      <c r="L27" s="29"/>
      <c r="M27" s="29"/>
      <c r="N27" s="1"/>
      <c r="O27" s="135" t="s">
        <v>184</v>
      </c>
      <c r="P27" s="253" t="s">
        <v>388</v>
      </c>
      <c r="Q27" s="136"/>
      <c r="R27" s="29"/>
      <c r="S27" s="111"/>
    </row>
    <row r="28" spans="1:19" s="1" customFormat="1" ht="15.75" customHeight="1">
      <c r="A28" s="31"/>
      <c r="B28" s="30"/>
      <c r="C28" s="400" t="s">
        <v>159</v>
      </c>
      <c r="D28" s="401"/>
      <c r="E28" s="402"/>
      <c r="F28" s="402"/>
      <c r="G28" s="402"/>
      <c r="H28" s="402"/>
      <c r="I28" s="402"/>
      <c r="J28" s="402"/>
      <c r="K28" s="403"/>
      <c r="L28" s="31"/>
      <c r="M28" s="31"/>
      <c r="N28" s="2"/>
      <c r="O28" s="123" t="s">
        <v>159</v>
      </c>
      <c r="P28" s="253" t="s">
        <v>207</v>
      </c>
      <c r="Q28" s="129"/>
      <c r="R28" s="31"/>
      <c r="S28" s="114"/>
    </row>
    <row r="29" spans="1:19" s="2" customFormat="1" ht="12" customHeight="1">
      <c r="A29" s="29"/>
      <c r="B29" s="48"/>
      <c r="C29" s="31"/>
      <c r="D29" s="31"/>
      <c r="E29" s="31"/>
      <c r="F29" s="31"/>
      <c r="G29" s="31"/>
      <c r="H29" s="55"/>
      <c r="I29" s="33"/>
      <c r="J29" s="33"/>
      <c r="K29" s="33"/>
      <c r="L29" s="29"/>
      <c r="M29" s="29"/>
      <c r="O29" s="135"/>
      <c r="P29" s="253"/>
      <c r="Q29" s="129"/>
      <c r="R29" s="29"/>
      <c r="S29" s="111"/>
    </row>
    <row r="30" spans="1:19" s="2" customFormat="1" ht="15.75" customHeight="1">
      <c r="A30" s="29"/>
      <c r="B30" s="46" t="s">
        <v>209</v>
      </c>
      <c r="C30" s="56" t="s">
        <v>210</v>
      </c>
      <c r="D30" s="31"/>
      <c r="E30" s="31"/>
      <c r="F30" s="31"/>
      <c r="G30" s="31"/>
      <c r="H30" s="55"/>
      <c r="I30" s="33"/>
      <c r="J30" s="33"/>
      <c r="K30" s="33"/>
      <c r="L30" s="29"/>
      <c r="M30" s="29"/>
      <c r="O30" s="135" t="s">
        <v>255</v>
      </c>
      <c r="P30" s="253" t="s">
        <v>260</v>
      </c>
      <c r="Q30" s="124"/>
      <c r="R30" s="29"/>
      <c r="S30" s="111"/>
    </row>
    <row r="31" spans="1:19" s="2" customFormat="1" ht="14.25" customHeight="1">
      <c r="A31" s="29"/>
      <c r="B31" s="30"/>
      <c r="C31" s="206">
        <v>1</v>
      </c>
      <c r="D31" s="57"/>
      <c r="E31" s="31"/>
      <c r="F31" s="31"/>
      <c r="G31" s="31"/>
      <c r="H31" s="58"/>
      <c r="I31" s="31"/>
      <c r="J31" s="59"/>
      <c r="K31" s="29"/>
      <c r="L31" s="29"/>
      <c r="M31" s="29"/>
      <c r="O31" s="132"/>
      <c r="P31" s="127"/>
      <c r="Q31" s="129"/>
      <c r="R31" s="29"/>
      <c r="S31" s="111"/>
    </row>
    <row r="32" spans="1:19" s="2" customFormat="1" ht="13.5" customHeight="1">
      <c r="A32" s="29"/>
      <c r="B32" s="48"/>
      <c r="C32" s="51"/>
      <c r="D32" s="60"/>
      <c r="E32" s="60"/>
      <c r="F32" s="60"/>
      <c r="G32" s="404" t="s">
        <v>387</v>
      </c>
      <c r="H32" s="404"/>
      <c r="I32" s="404"/>
      <c r="J32" s="405" t="s">
        <v>256</v>
      </c>
      <c r="K32" s="405"/>
      <c r="L32" s="29"/>
      <c r="M32" s="29"/>
      <c r="O32" s="135"/>
      <c r="P32" s="253"/>
      <c r="Q32" s="129"/>
      <c r="R32" s="29"/>
      <c r="S32" s="111" t="str">
        <f>"'"&amp;TEXT(E34,"hh:mm")&amp;"', '"&amp;TEXT(G34,"hh:mm")&amp;"', '"&amp;TEXT(E35,"hh:mm")&amp;"', '"&amp;TEXT(G35,"hh:mm")&amp;"', '"&amp;TEXT(E36,"hh:mm")&amp;"', '"&amp;TEXT(G36,"hh:mm")&amp;"', '"&amp;TEXT(E37,"hh:mm")&amp;"', '"&amp;TEXT(G37,"hh:mm")&amp;"', '"&amp;TEXT(E38,"hh:mm")&amp;"', '"&amp;TEXT(G38,"hh:mm")&amp;"', '"&amp;TEXT(E39,"hh:mm")&amp;"', '"&amp;TEXT(G39,"hh:mm")&amp;"', '"&amp;TEXT(E40,"hh:mm")&amp;"', '"&amp;TEXT(G40,"hh:mm")&amp;"', '"&amp;H34&amp;"', '"&amp;H35&amp;"', '"&amp;H36&amp;"', '"&amp;H37&amp;"', '"&amp;H38&amp;"', '"&amp;H39&amp;"', '"&amp;H40&amp;"', '"&amp;LEFTB(J34,80)&amp;"', '"&amp;LEFTB(J35,80)&amp;"', '"&amp;LEFTB(J36,80)&amp;"', '"&amp;LEFTB(J37,80)&amp;"', '"&amp;LEFTB(J38,80)&amp;"', '"&amp;LEFTB(J39,80)&amp;"', '"&amp;LEFTB(J40,80)&amp;"', '"&amp;LEFT(E41,2)&amp;"', '"&amp;LEFT(E42,4)&amp;"', '"&amp;LEFT(E43,2)&amp;"', '"&amp;LEFTB(E44,150)&amp;"', '"&amp;LEFT(I142,5)&amp;"'"</f>
        <v>'00:00', '00:00', '00:00', '00:00', '00:00', '00:00', '00:00', '00:00', '00:00', '00:00', '00:00', '00:00', '00:00', '00:00', 'FALSE', 'FALSE', 'FALSE', 'FALSE', 'FALSE', 'FALSE', 'FALSE', '', '', '', '', '', '', '', '0', '0', '日曜', '', 'FALSE'</v>
      </c>
    </row>
    <row r="33" spans="1:19" s="2" customFormat="1" ht="14.25" customHeight="1">
      <c r="A33" s="29"/>
      <c r="B33" s="46"/>
      <c r="C33" s="51"/>
      <c r="D33" s="60"/>
      <c r="E33" s="60"/>
      <c r="F33" s="60"/>
      <c r="G33" s="60"/>
      <c r="H33" s="254"/>
      <c r="I33" s="61"/>
      <c r="J33" s="29"/>
      <c r="K33" s="62"/>
      <c r="L33" s="29"/>
      <c r="M33" s="29"/>
      <c r="O33" s="135"/>
      <c r="P33" s="253"/>
      <c r="Q33" s="129"/>
      <c r="R33" s="29"/>
      <c r="S33" s="111"/>
    </row>
    <row r="34" spans="1:19" s="2" customFormat="1" ht="14.25" customHeight="1">
      <c r="A34" s="29"/>
      <c r="B34" s="48"/>
      <c r="C34" s="406" t="s">
        <v>195</v>
      </c>
      <c r="D34" s="63" t="s">
        <v>219</v>
      </c>
      <c r="E34" s="232"/>
      <c r="F34" s="233" t="s">
        <v>0</v>
      </c>
      <c r="G34" s="234"/>
      <c r="H34" s="235" t="b">
        <v>0</v>
      </c>
      <c r="I34" s="236"/>
      <c r="J34" s="409"/>
      <c r="K34" s="410"/>
      <c r="L34" s="29"/>
      <c r="M34" s="29"/>
      <c r="O34" s="123" t="s">
        <v>208</v>
      </c>
      <c r="P34" s="253" t="s">
        <v>213</v>
      </c>
      <c r="Q34" s="129"/>
      <c r="R34" s="29"/>
      <c r="S34" s="111"/>
    </row>
    <row r="35" spans="1:19" s="2" customFormat="1" ht="13.5" customHeight="1">
      <c r="A35" s="29"/>
      <c r="B35" s="48"/>
      <c r="C35" s="407"/>
      <c r="D35" s="64" t="s">
        <v>11</v>
      </c>
      <c r="E35" s="65"/>
      <c r="F35" s="66" t="s">
        <v>491</v>
      </c>
      <c r="G35" s="67"/>
      <c r="H35" s="68" t="b">
        <v>0</v>
      </c>
      <c r="I35" s="69"/>
      <c r="J35" s="411"/>
      <c r="K35" s="412"/>
      <c r="L35" s="29"/>
      <c r="M35" s="29"/>
      <c r="O35" s="135" t="s">
        <v>185</v>
      </c>
      <c r="P35" s="253" t="s">
        <v>402</v>
      </c>
      <c r="Q35" s="124"/>
      <c r="R35" s="29"/>
      <c r="S35" s="111"/>
    </row>
    <row r="36" spans="1:19" s="2" customFormat="1" ht="13.5" customHeight="1">
      <c r="A36" s="29"/>
      <c r="B36" s="48"/>
      <c r="C36" s="407"/>
      <c r="D36" s="70" t="s">
        <v>12</v>
      </c>
      <c r="E36" s="65"/>
      <c r="F36" s="66" t="s">
        <v>491</v>
      </c>
      <c r="G36" s="71"/>
      <c r="H36" s="72" t="b">
        <v>0</v>
      </c>
      <c r="I36" s="73"/>
      <c r="J36" s="413"/>
      <c r="K36" s="414"/>
      <c r="L36" s="31"/>
      <c r="M36" s="31"/>
      <c r="O36" s="135" t="s">
        <v>211</v>
      </c>
      <c r="P36" s="364" t="s">
        <v>214</v>
      </c>
      <c r="Q36" s="124"/>
      <c r="R36" s="29"/>
      <c r="S36" s="111"/>
    </row>
    <row r="37" spans="1:19" s="2" customFormat="1" ht="13.5" customHeight="1">
      <c r="A37" s="29"/>
      <c r="B37" s="48"/>
      <c r="C37" s="407"/>
      <c r="D37" s="70" t="s">
        <v>13</v>
      </c>
      <c r="E37" s="65"/>
      <c r="F37" s="66" t="s">
        <v>492</v>
      </c>
      <c r="G37" s="67"/>
      <c r="H37" s="68" t="b">
        <v>0</v>
      </c>
      <c r="I37" s="69"/>
      <c r="J37" s="411"/>
      <c r="K37" s="412"/>
      <c r="L37" s="31"/>
      <c r="M37" s="31"/>
      <c r="O37" s="135"/>
      <c r="P37" s="364"/>
      <c r="Q37" s="124"/>
      <c r="R37" s="29"/>
      <c r="S37" s="111"/>
    </row>
    <row r="38" spans="1:19" s="2" customFormat="1" ht="13.5" customHeight="1">
      <c r="A38" s="31"/>
      <c r="B38" s="74"/>
      <c r="C38" s="407"/>
      <c r="D38" s="70" t="s">
        <v>14</v>
      </c>
      <c r="E38" s="65"/>
      <c r="F38" s="66" t="s">
        <v>492</v>
      </c>
      <c r="G38" s="71"/>
      <c r="H38" s="75" t="b">
        <v>0</v>
      </c>
      <c r="I38" s="73"/>
      <c r="J38" s="413"/>
      <c r="K38" s="414"/>
      <c r="L38" s="31"/>
      <c r="M38" s="31"/>
      <c r="O38" s="135"/>
      <c r="P38" s="253" t="s">
        <v>261</v>
      </c>
      <c r="R38" s="29"/>
      <c r="S38" s="111"/>
    </row>
    <row r="39" spans="1:19" s="2" customFormat="1" ht="13.5" customHeight="1">
      <c r="A39" s="29"/>
      <c r="B39" s="48"/>
      <c r="C39" s="407"/>
      <c r="D39" s="70" t="s">
        <v>15</v>
      </c>
      <c r="E39" s="65"/>
      <c r="F39" s="66" t="s">
        <v>492</v>
      </c>
      <c r="G39" s="67"/>
      <c r="H39" s="68" t="b">
        <v>0</v>
      </c>
      <c r="I39" s="69"/>
      <c r="J39" s="411"/>
      <c r="K39" s="412"/>
      <c r="L39" s="31"/>
      <c r="M39" s="31"/>
      <c r="O39" s="135"/>
      <c r="P39" s="137" t="s">
        <v>465</v>
      </c>
      <c r="R39" s="29"/>
      <c r="S39" s="111"/>
    </row>
    <row r="40" spans="1:19" s="2" customFormat="1" ht="13.5" customHeight="1">
      <c r="A40" s="29"/>
      <c r="B40" s="48"/>
      <c r="C40" s="408"/>
      <c r="D40" s="76" t="s">
        <v>16</v>
      </c>
      <c r="E40" s="77"/>
      <c r="F40" s="237" t="s">
        <v>492</v>
      </c>
      <c r="G40" s="238"/>
      <c r="H40" s="78" t="b">
        <v>0</v>
      </c>
      <c r="I40" s="79"/>
      <c r="J40" s="434"/>
      <c r="K40" s="435"/>
      <c r="L40" s="31"/>
      <c r="M40" s="31"/>
      <c r="O40" s="132"/>
      <c r="P40" s="137" t="s">
        <v>466</v>
      </c>
      <c r="Q40" s="1"/>
      <c r="R40" s="29"/>
      <c r="S40" s="111"/>
    </row>
    <row r="41" spans="1:19" s="2" customFormat="1" ht="15.75" customHeight="1">
      <c r="A41" s="29"/>
      <c r="B41" s="48"/>
      <c r="C41" s="436" t="s">
        <v>177</v>
      </c>
      <c r="D41" s="437"/>
      <c r="E41" s="438">
        <f>COUNT(E34:E40)</f>
        <v>0</v>
      </c>
      <c r="F41" s="439"/>
      <c r="G41" s="239" t="s">
        <v>9</v>
      </c>
      <c r="H41" s="80"/>
      <c r="I41" s="80"/>
      <c r="J41" s="80"/>
      <c r="K41" s="80"/>
      <c r="L41" s="31"/>
      <c r="M41" s="31"/>
      <c r="O41" s="123" t="s">
        <v>177</v>
      </c>
      <c r="P41" s="253" t="s">
        <v>200</v>
      </c>
      <c r="Q41" s="1"/>
      <c r="R41" s="29"/>
      <c r="S41" s="111"/>
    </row>
    <row r="42" spans="1:19" s="2" customFormat="1" ht="15.75" customHeight="1">
      <c r="A42" s="29"/>
      <c r="B42" s="48"/>
      <c r="C42" s="422" t="s">
        <v>45</v>
      </c>
      <c r="D42" s="423"/>
      <c r="E42" s="424">
        <f>K139</f>
        <v>0</v>
      </c>
      <c r="F42" s="425"/>
      <c r="G42" s="81" t="s">
        <v>10</v>
      </c>
      <c r="H42" s="251"/>
      <c r="I42" s="251"/>
      <c r="J42" s="251"/>
      <c r="K42" s="251"/>
      <c r="L42" s="31"/>
      <c r="M42" s="31"/>
      <c r="N42" s="138"/>
      <c r="O42" s="123" t="s">
        <v>45</v>
      </c>
      <c r="P42" s="253" t="s">
        <v>200</v>
      </c>
      <c r="Q42" s="124"/>
      <c r="R42" s="29"/>
      <c r="S42" s="111"/>
    </row>
    <row r="43" spans="1:19" s="2" customFormat="1" ht="15.75" customHeight="1">
      <c r="A43" s="29"/>
      <c r="B43" s="48"/>
      <c r="C43" s="400" t="s">
        <v>17</v>
      </c>
      <c r="D43" s="401"/>
      <c r="E43" s="426" t="s">
        <v>18</v>
      </c>
      <c r="F43" s="427"/>
      <c r="G43" s="428"/>
      <c r="H43" s="29"/>
      <c r="I43" s="29"/>
      <c r="J43" s="29"/>
      <c r="K43" s="29"/>
      <c r="L43" s="31"/>
      <c r="M43" s="31"/>
      <c r="N43" s="138"/>
      <c r="O43" s="123" t="s">
        <v>17</v>
      </c>
      <c r="P43" s="253" t="s">
        <v>186</v>
      </c>
      <c r="Q43" s="124"/>
      <c r="R43" s="29"/>
      <c r="S43" s="111"/>
    </row>
    <row r="44" spans="1:19" s="2" customFormat="1" ht="15.75" customHeight="1">
      <c r="A44" s="29"/>
      <c r="B44" s="48"/>
      <c r="C44" s="429" t="s">
        <v>212</v>
      </c>
      <c r="D44" s="430"/>
      <c r="E44" s="431"/>
      <c r="F44" s="432"/>
      <c r="G44" s="432"/>
      <c r="H44" s="432"/>
      <c r="I44" s="432"/>
      <c r="J44" s="432"/>
      <c r="K44" s="433"/>
      <c r="L44" s="31"/>
      <c r="M44" s="31"/>
      <c r="N44" s="138"/>
      <c r="O44" s="123" t="s">
        <v>212</v>
      </c>
      <c r="P44" s="202" t="s">
        <v>472</v>
      </c>
      <c r="Q44" s="124"/>
      <c r="R44" s="29"/>
      <c r="S44" s="111"/>
    </row>
    <row r="45" spans="1:19" s="2" customFormat="1" ht="5.25" customHeight="1">
      <c r="A45" s="29"/>
      <c r="B45" s="48"/>
      <c r="C45" s="82"/>
      <c r="D45" s="82"/>
      <c r="E45" s="80"/>
      <c r="F45" s="80"/>
      <c r="G45" s="240"/>
      <c r="H45" s="241"/>
      <c r="I45" s="83"/>
      <c r="J45" s="83"/>
      <c r="K45" s="83"/>
      <c r="L45" s="29"/>
      <c r="M45" s="29"/>
      <c r="O45" s="132"/>
      <c r="P45" s="133"/>
      <c r="Q45" s="124"/>
      <c r="R45" s="29"/>
      <c r="S45" s="111"/>
    </row>
    <row r="46" spans="1:19" s="2" customFormat="1" ht="14.25" customHeight="1">
      <c r="A46" s="29"/>
      <c r="B46" s="48"/>
      <c r="C46" s="452" t="s">
        <v>187</v>
      </c>
      <c r="D46" s="396"/>
      <c r="E46" s="453"/>
      <c r="F46" s="454"/>
      <c r="G46" s="454"/>
      <c r="H46" s="455" t="s">
        <v>241</v>
      </c>
      <c r="I46" s="455"/>
      <c r="J46" s="456" t="s">
        <v>524</v>
      </c>
      <c r="K46" s="457"/>
      <c r="L46" s="29"/>
      <c r="M46" s="29"/>
      <c r="O46" s="123" t="s">
        <v>187</v>
      </c>
      <c r="P46" s="194" t="s">
        <v>408</v>
      </c>
      <c r="Q46" s="124"/>
      <c r="R46" s="29"/>
      <c r="S46" s="111" t="str">
        <f>"'"&amp;LEFTB(E46,3)&amp;"', '"&amp;LEFTB(E47,4)&amp;"', '"&amp;LEFTB(E50,1)&amp;"', '"&amp;LEFTB(E52,1)&amp;"', '"&amp;LEFTB(J52,1)&amp;"', '0', '"&amp;LEFTB(E54,10)&amp;"', '"&amp;LEFTB(E57,200)&amp;"', '"&amp;LEFTB(E58,40)&amp;"', '"&amp;LEFTB(E62,4)&amp;"', '"&amp;LEFTB(E63,11)&amp;"', '"&amp;LEFTB(E64,200)&amp;"', '"&amp;LEFTB(E65,6)&amp;"', '"&amp;LEFTB(E66,40)&amp;"'"</f>
        <v>'', '', '0', '0', '0', '0', '経常費', '', '', '', '', '', '', ''</v>
      </c>
    </row>
    <row r="47" spans="1:19" s="2" customFormat="1" ht="14.25" customHeight="1">
      <c r="A47" s="29"/>
      <c r="B47" s="48"/>
      <c r="C47" s="458" t="s">
        <v>188</v>
      </c>
      <c r="D47" s="459"/>
      <c r="E47" s="460" t="str">
        <f>IF(ISERROR(VLOOKUP(E46,CD表!$I$3:$K$28,3,FALSE)),"",VLOOKUP(E46,CD表!$I$3:$K$28,3,FALSE))</f>
        <v/>
      </c>
      <c r="F47" s="461"/>
      <c r="G47" s="461"/>
      <c r="H47" s="84" t="s">
        <v>19</v>
      </c>
      <c r="I47" s="85" t="s">
        <v>493</v>
      </c>
      <c r="J47" s="84"/>
      <c r="K47" s="86"/>
      <c r="L47" s="39"/>
      <c r="M47" s="31"/>
      <c r="O47" s="140" t="s">
        <v>188</v>
      </c>
      <c r="P47" s="253" t="s">
        <v>201</v>
      </c>
      <c r="Q47" s="141"/>
      <c r="R47" s="29"/>
      <c r="S47" s="111"/>
    </row>
    <row r="48" spans="1:19" s="2" customFormat="1" ht="14.25" customHeight="1">
      <c r="A48" s="29"/>
      <c r="B48" s="48"/>
      <c r="C48" s="440" t="s">
        <v>189</v>
      </c>
      <c r="D48" s="430"/>
      <c r="E48" s="441"/>
      <c r="F48" s="442"/>
      <c r="G48" s="442"/>
      <c r="H48" s="442"/>
      <c r="I48" s="442"/>
      <c r="J48" s="442"/>
      <c r="K48" s="443"/>
      <c r="L48" s="29"/>
      <c r="M48" s="29"/>
      <c r="N48" s="5"/>
      <c r="O48" s="123" t="s">
        <v>189</v>
      </c>
      <c r="P48" s="253" t="s">
        <v>201</v>
      </c>
      <c r="Q48" s="124"/>
      <c r="R48" s="29"/>
      <c r="S48" s="111"/>
    </row>
    <row r="49" spans="1:19" s="5" customFormat="1" ht="5.25" customHeight="1">
      <c r="A49" s="83"/>
      <c r="B49" s="87"/>
      <c r="C49" s="44"/>
      <c r="D49" s="44"/>
      <c r="E49" s="242"/>
      <c r="F49" s="242"/>
      <c r="G49" s="242"/>
      <c r="H49" s="241"/>
      <c r="I49" s="243"/>
      <c r="J49" s="243"/>
      <c r="K49" s="243"/>
      <c r="L49" s="38"/>
      <c r="M49" s="38"/>
      <c r="N49" s="138"/>
      <c r="O49" s="142"/>
      <c r="P49" s="143"/>
      <c r="Q49" s="124"/>
      <c r="R49" s="38"/>
      <c r="S49" s="113"/>
    </row>
    <row r="50" spans="1:19" s="2" customFormat="1" ht="14.25" customHeight="1">
      <c r="A50" s="29"/>
      <c r="B50" s="30"/>
      <c r="C50" s="400" t="s">
        <v>20</v>
      </c>
      <c r="D50" s="444"/>
      <c r="E50" s="445" t="s">
        <v>394</v>
      </c>
      <c r="F50" s="446"/>
      <c r="G50" s="446"/>
      <c r="H50" s="446"/>
      <c r="I50" s="446"/>
      <c r="J50" s="446"/>
      <c r="K50" s="447"/>
      <c r="L50" s="29"/>
      <c r="M50" s="29"/>
      <c r="N50" s="144"/>
      <c r="O50" s="123" t="s">
        <v>20</v>
      </c>
      <c r="P50" s="253" t="s">
        <v>205</v>
      </c>
      <c r="Q50" s="124"/>
      <c r="R50" s="29"/>
      <c r="S50" s="111"/>
    </row>
    <row r="51" spans="1:19" s="2" customFormat="1" ht="4.5" customHeight="1">
      <c r="A51" s="29"/>
      <c r="B51" s="30"/>
      <c r="C51" s="44"/>
      <c r="D51" s="44"/>
      <c r="E51" s="242"/>
      <c r="F51" s="242"/>
      <c r="G51" s="242"/>
      <c r="H51" s="241"/>
      <c r="I51" s="243"/>
      <c r="J51" s="243"/>
      <c r="K51" s="243"/>
      <c r="L51" s="29"/>
      <c r="M51" s="29"/>
      <c r="O51" s="132"/>
      <c r="P51" s="133"/>
      <c r="Q51" s="124"/>
      <c r="R51" s="29"/>
      <c r="S51" s="111"/>
    </row>
    <row r="52" spans="1:19" s="2" customFormat="1" ht="14.25" customHeight="1">
      <c r="A52" s="29"/>
      <c r="B52" s="30"/>
      <c r="C52" s="448" t="s">
        <v>494</v>
      </c>
      <c r="D52" s="449"/>
      <c r="E52" s="445" t="s">
        <v>396</v>
      </c>
      <c r="F52" s="446"/>
      <c r="G52" s="447"/>
      <c r="H52" s="450" t="s">
        <v>21</v>
      </c>
      <c r="I52" s="451"/>
      <c r="J52" s="446" t="s">
        <v>396</v>
      </c>
      <c r="K52" s="447"/>
      <c r="L52" s="39"/>
      <c r="M52" s="31"/>
      <c r="N52" s="5"/>
      <c r="O52" s="125" t="s">
        <v>386</v>
      </c>
      <c r="P52" s="253" t="s">
        <v>205</v>
      </c>
      <c r="Q52" s="1"/>
      <c r="R52" s="29"/>
      <c r="S52" s="111"/>
    </row>
    <row r="53" spans="1:19" s="2" customFormat="1" ht="12" customHeight="1">
      <c r="A53" s="29"/>
      <c r="B53" s="30"/>
      <c r="C53" s="44"/>
      <c r="D53" s="44"/>
      <c r="E53" s="88"/>
      <c r="F53" s="88"/>
      <c r="G53" s="88"/>
      <c r="H53" s="83"/>
      <c r="I53" s="83"/>
      <c r="J53" s="83"/>
      <c r="K53" s="83"/>
      <c r="L53" s="29"/>
      <c r="M53" s="29"/>
      <c r="O53" s="132"/>
      <c r="P53" s="133"/>
      <c r="Q53" s="124"/>
      <c r="R53" s="29"/>
      <c r="S53" s="111"/>
    </row>
    <row r="54" spans="1:19" s="5" customFormat="1" ht="26.25" customHeight="1">
      <c r="A54" s="38"/>
      <c r="B54" s="46" t="s">
        <v>179</v>
      </c>
      <c r="C54" s="400" t="s">
        <v>190</v>
      </c>
      <c r="D54" s="401"/>
      <c r="E54" s="477" t="s">
        <v>484</v>
      </c>
      <c r="F54" s="478"/>
      <c r="G54" s="479"/>
      <c r="H54" s="50"/>
      <c r="I54" s="89"/>
      <c r="J54" s="89"/>
      <c r="K54" s="89"/>
      <c r="L54" s="38"/>
      <c r="M54" s="38"/>
      <c r="N54" s="2"/>
      <c r="O54" s="135" t="s">
        <v>190</v>
      </c>
      <c r="P54" s="253" t="s">
        <v>205</v>
      </c>
      <c r="Q54" s="124"/>
      <c r="R54" s="38"/>
      <c r="S54" s="113"/>
    </row>
    <row r="55" spans="1:19" s="5" customFormat="1" ht="4.5" customHeight="1">
      <c r="A55" s="38"/>
      <c r="B55" s="90"/>
      <c r="C55" s="29"/>
      <c r="D55" s="91"/>
      <c r="E55" s="91"/>
      <c r="F55" s="80"/>
      <c r="G55" s="92"/>
      <c r="H55" s="89"/>
      <c r="I55" s="89"/>
      <c r="J55" s="89"/>
      <c r="K55" s="89"/>
      <c r="L55" s="38"/>
      <c r="M55" s="38"/>
      <c r="O55" s="142"/>
      <c r="P55" s="143"/>
      <c r="Q55" s="124"/>
      <c r="R55" s="38"/>
      <c r="S55" s="113"/>
    </row>
    <row r="56" spans="1:19" s="5" customFormat="1" ht="14.25" customHeight="1">
      <c r="A56" s="38"/>
      <c r="B56" s="93"/>
      <c r="C56" s="32" t="s">
        <v>193</v>
      </c>
      <c r="D56" s="91"/>
      <c r="E56" s="91"/>
      <c r="F56" s="80"/>
      <c r="G56" s="92"/>
      <c r="H56" s="249"/>
      <c r="I56" s="249"/>
      <c r="J56" s="249"/>
      <c r="K56" s="249"/>
      <c r="L56" s="38"/>
      <c r="M56" s="38"/>
      <c r="N56" s="2"/>
      <c r="O56" s="135"/>
      <c r="P56" s="253" t="s">
        <v>193</v>
      </c>
      <c r="Q56" s="124"/>
      <c r="R56" s="38"/>
      <c r="S56" s="113"/>
    </row>
    <row r="57" spans="1:19" s="2" customFormat="1" ht="13.5" customHeight="1">
      <c r="A57" s="29"/>
      <c r="B57" s="48"/>
      <c r="C57" s="480" t="s">
        <v>22</v>
      </c>
      <c r="D57" s="481"/>
      <c r="E57" s="482"/>
      <c r="F57" s="483"/>
      <c r="G57" s="483"/>
      <c r="H57" s="483"/>
      <c r="I57" s="483"/>
      <c r="J57" s="483"/>
      <c r="K57" s="484"/>
      <c r="L57" s="29"/>
      <c r="M57" s="29"/>
      <c r="O57" s="135"/>
      <c r="P57" s="137" t="s">
        <v>245</v>
      </c>
      <c r="Q57" s="145"/>
      <c r="R57" s="29"/>
      <c r="S57" s="111"/>
    </row>
    <row r="58" spans="1:19" s="2" customFormat="1" ht="13.5" customHeight="1">
      <c r="A58" s="29"/>
      <c r="B58" s="48"/>
      <c r="C58" s="485" t="s">
        <v>23</v>
      </c>
      <c r="D58" s="486"/>
      <c r="E58" s="474"/>
      <c r="F58" s="475"/>
      <c r="G58" s="475"/>
      <c r="H58" s="475"/>
      <c r="I58" s="475"/>
      <c r="J58" s="475"/>
      <c r="K58" s="476"/>
      <c r="L58" s="29"/>
      <c r="M58" s="29"/>
      <c r="O58" s="135"/>
      <c r="P58" s="146" t="s">
        <v>246</v>
      </c>
      <c r="Q58" s="145"/>
      <c r="R58" s="29"/>
      <c r="S58" s="111"/>
    </row>
    <row r="59" spans="1:19" s="2" customFormat="1" ht="13.5" customHeight="1">
      <c r="A59" s="29"/>
      <c r="B59" s="48"/>
      <c r="C59" s="462" t="s">
        <v>180</v>
      </c>
      <c r="D59" s="463"/>
      <c r="E59" s="464"/>
      <c r="F59" s="465"/>
      <c r="G59" s="465"/>
      <c r="H59" s="465"/>
      <c r="I59" s="465"/>
      <c r="J59" s="465"/>
      <c r="K59" s="466"/>
      <c r="L59" s="29"/>
      <c r="M59" s="29"/>
      <c r="O59" s="135"/>
      <c r="P59" s="147"/>
      <c r="Q59" s="1"/>
      <c r="R59" s="29"/>
      <c r="S59" s="111"/>
    </row>
    <row r="60" spans="1:19" s="2" customFormat="1" ht="6" customHeight="1">
      <c r="A60" s="29"/>
      <c r="B60" s="48"/>
      <c r="C60" s="92"/>
      <c r="D60" s="249"/>
      <c r="E60" s="249"/>
      <c r="F60" s="249"/>
      <c r="G60" s="249"/>
      <c r="H60" s="249"/>
      <c r="I60" s="249"/>
      <c r="J60" s="249"/>
      <c r="K60" s="249"/>
      <c r="L60" s="29"/>
      <c r="M60" s="29"/>
      <c r="O60" s="135"/>
      <c r="P60" s="147"/>
      <c r="Q60" s="145"/>
      <c r="R60" s="29"/>
      <c r="S60" s="111"/>
    </row>
    <row r="61" spans="1:19" s="2" customFormat="1" ht="13.5" customHeight="1">
      <c r="A61" s="29"/>
      <c r="B61" s="48"/>
      <c r="C61" s="32" t="s">
        <v>194</v>
      </c>
      <c r="D61" s="91"/>
      <c r="E61" s="91"/>
      <c r="F61" s="80"/>
      <c r="G61" s="92"/>
      <c r="H61" s="249"/>
      <c r="I61" s="249"/>
      <c r="J61" s="249"/>
      <c r="K61" s="249"/>
      <c r="L61" s="29"/>
      <c r="M61" s="29"/>
      <c r="O61" s="135"/>
      <c r="P61" s="253" t="s">
        <v>194</v>
      </c>
      <c r="Q61" s="145"/>
      <c r="R61" s="29"/>
      <c r="S61" s="111"/>
    </row>
    <row r="62" spans="1:19" s="2" customFormat="1" ht="13.5" customHeight="1">
      <c r="A62" s="29"/>
      <c r="B62" s="48"/>
      <c r="C62" s="467" t="s">
        <v>24</v>
      </c>
      <c r="D62" s="468"/>
      <c r="E62" s="469"/>
      <c r="F62" s="470"/>
      <c r="G62" s="470"/>
      <c r="H62" s="470"/>
      <c r="I62" s="470"/>
      <c r="J62" s="470"/>
      <c r="K62" s="471"/>
      <c r="L62" s="29"/>
      <c r="M62" s="29"/>
      <c r="O62" s="135"/>
      <c r="P62" s="148" t="s">
        <v>247</v>
      </c>
      <c r="Q62" s="145"/>
      <c r="R62" s="29"/>
      <c r="S62" s="111"/>
    </row>
    <row r="63" spans="1:19" s="2" customFormat="1" ht="13.5" customHeight="1">
      <c r="A63" s="29"/>
      <c r="B63" s="48"/>
      <c r="C63" s="472" t="s">
        <v>25</v>
      </c>
      <c r="D63" s="473"/>
      <c r="E63" s="474"/>
      <c r="F63" s="475"/>
      <c r="G63" s="475"/>
      <c r="H63" s="475"/>
      <c r="I63" s="475"/>
      <c r="J63" s="475"/>
      <c r="K63" s="476"/>
      <c r="L63" s="29"/>
      <c r="M63" s="29"/>
      <c r="O63" s="135"/>
      <c r="P63" s="137" t="s">
        <v>248</v>
      </c>
      <c r="Q63" s="145"/>
      <c r="R63" s="29"/>
      <c r="S63" s="111"/>
    </row>
    <row r="64" spans="1:19" s="2" customFormat="1" ht="13.5" customHeight="1">
      <c r="A64" s="29"/>
      <c r="B64" s="48"/>
      <c r="C64" s="472" t="s">
        <v>26</v>
      </c>
      <c r="D64" s="473"/>
      <c r="E64" s="495"/>
      <c r="F64" s="496"/>
      <c r="G64" s="496"/>
      <c r="H64" s="496"/>
      <c r="I64" s="496"/>
      <c r="J64" s="496"/>
      <c r="K64" s="497"/>
      <c r="L64" s="29"/>
      <c r="M64" s="29"/>
      <c r="O64" s="135"/>
      <c r="P64" s="137" t="s">
        <v>403</v>
      </c>
      <c r="Q64" s="145"/>
      <c r="R64" s="29"/>
      <c r="S64" s="111"/>
    </row>
    <row r="65" spans="1:19" s="2" customFormat="1" ht="13.5" customHeight="1">
      <c r="A65" s="29"/>
      <c r="B65" s="48"/>
      <c r="C65" s="498" t="s">
        <v>215</v>
      </c>
      <c r="D65" s="499"/>
      <c r="E65" s="500"/>
      <c r="F65" s="501"/>
      <c r="G65" s="501"/>
      <c r="H65" s="501"/>
      <c r="I65" s="501"/>
      <c r="J65" s="501"/>
      <c r="K65" s="502"/>
      <c r="L65" s="29"/>
      <c r="M65" s="29"/>
      <c r="O65" s="135"/>
      <c r="P65" s="137" t="s">
        <v>249</v>
      </c>
      <c r="Q65" s="145"/>
      <c r="R65" s="29"/>
      <c r="S65" s="111"/>
    </row>
    <row r="66" spans="1:19" s="2" customFormat="1" ht="13.5" customHeight="1">
      <c r="A66" s="29"/>
      <c r="B66" s="48"/>
      <c r="C66" s="472" t="s">
        <v>27</v>
      </c>
      <c r="D66" s="473"/>
      <c r="E66" s="503"/>
      <c r="F66" s="504"/>
      <c r="G66" s="504"/>
      <c r="H66" s="504"/>
      <c r="I66" s="504"/>
      <c r="J66" s="504"/>
      <c r="K66" s="505"/>
      <c r="L66" s="29"/>
      <c r="M66" s="29"/>
      <c r="O66" s="135"/>
      <c r="P66" s="137" t="s">
        <v>470</v>
      </c>
      <c r="Q66" s="145"/>
      <c r="R66" s="29"/>
      <c r="S66" s="111"/>
    </row>
    <row r="67" spans="1:19" s="2" customFormat="1" ht="13.5" customHeight="1">
      <c r="A67" s="29"/>
      <c r="B67" s="30"/>
      <c r="C67" s="521" t="s">
        <v>180</v>
      </c>
      <c r="D67" s="522"/>
      <c r="E67" s="464"/>
      <c r="F67" s="465"/>
      <c r="G67" s="465"/>
      <c r="H67" s="465"/>
      <c r="I67" s="465"/>
      <c r="J67" s="465"/>
      <c r="K67" s="466"/>
      <c r="L67" s="29"/>
      <c r="M67" s="29"/>
      <c r="O67" s="135"/>
      <c r="P67" s="137" t="s">
        <v>469</v>
      </c>
      <c r="Q67" s="145"/>
      <c r="R67" s="29"/>
      <c r="S67" s="111"/>
    </row>
    <row r="68" spans="1:19" s="2" customFormat="1" ht="12" customHeight="1">
      <c r="A68" s="29"/>
      <c r="B68" s="30"/>
      <c r="C68" s="57"/>
      <c r="D68" s="57"/>
      <c r="E68" s="31"/>
      <c r="F68" s="31"/>
      <c r="G68" s="31"/>
      <c r="H68" s="31"/>
      <c r="I68" s="31"/>
      <c r="J68" s="31"/>
      <c r="K68" s="31"/>
      <c r="L68" s="29"/>
      <c r="M68" s="29"/>
      <c r="N68" s="6"/>
      <c r="O68" s="135"/>
      <c r="P68" s="131"/>
      <c r="Q68" s="1"/>
      <c r="R68" s="29"/>
      <c r="S68" s="111" t="str">
        <f>S69&amp;","&amp;S72&amp;","&amp;S75&amp;","&amp;S78&amp;","&amp;S81&amp;","&amp;S107&amp;","&amp;S113&amp;","&amp;S119</f>
        <v>'', '','', '','', '','', '','', '','', '','', '','', '','', '','', '','', '','', '','', '', '', '','', '', '', '','', '', '', ''</v>
      </c>
    </row>
    <row r="69" spans="1:19" s="6" customFormat="1" ht="13.5" customHeight="1">
      <c r="A69" s="83"/>
      <c r="B69" s="46" t="s">
        <v>221</v>
      </c>
      <c r="C69" s="506" t="s">
        <v>196</v>
      </c>
      <c r="D69" s="244" t="s">
        <v>4</v>
      </c>
      <c r="E69" s="523"/>
      <c r="F69" s="524"/>
      <c r="G69" s="524"/>
      <c r="H69" s="524"/>
      <c r="I69" s="524"/>
      <c r="J69" s="524"/>
      <c r="K69" s="525"/>
      <c r="L69" s="83"/>
      <c r="M69" s="83"/>
      <c r="N69" s="2"/>
      <c r="O69" s="363" t="s">
        <v>244</v>
      </c>
      <c r="P69" s="487" t="s">
        <v>486</v>
      </c>
      <c r="Q69" s="1"/>
      <c r="R69" s="83"/>
      <c r="S69" s="111" t="str">
        <f>"'"&amp;LEFTB($E70,6)&amp;"', '"&amp;LEFTB($I71,50)&amp;"'"</f>
        <v>'', ''</v>
      </c>
    </row>
    <row r="70" spans="1:19" s="2" customFormat="1" ht="13.5" customHeight="1">
      <c r="A70" s="29"/>
      <c r="B70" s="30"/>
      <c r="C70" s="507"/>
      <c r="D70" s="94" t="s">
        <v>2</v>
      </c>
      <c r="E70" s="488"/>
      <c r="F70" s="489"/>
      <c r="G70" s="490"/>
      <c r="H70" s="95" t="s">
        <v>3</v>
      </c>
      <c r="I70" s="488"/>
      <c r="J70" s="489"/>
      <c r="K70" s="491"/>
      <c r="L70" s="29"/>
      <c r="M70" s="29"/>
      <c r="O70" s="363"/>
      <c r="P70" s="487"/>
      <c r="Q70" s="1"/>
      <c r="R70" s="29"/>
      <c r="S70" s="111"/>
    </row>
    <row r="71" spans="1:19" s="2" customFormat="1" ht="13.5" customHeight="1">
      <c r="A71" s="29"/>
      <c r="B71" s="48"/>
      <c r="C71" s="508"/>
      <c r="D71" s="96" t="s">
        <v>5</v>
      </c>
      <c r="E71" s="488" t="s">
        <v>31</v>
      </c>
      <c r="F71" s="489"/>
      <c r="G71" s="490"/>
      <c r="H71" s="43" t="s">
        <v>495</v>
      </c>
      <c r="I71" s="492"/>
      <c r="J71" s="493"/>
      <c r="K71" s="494"/>
      <c r="L71" s="29"/>
      <c r="M71" s="29"/>
      <c r="O71" s="363"/>
      <c r="P71" s="487"/>
      <c r="Q71" s="1"/>
      <c r="R71" s="29"/>
      <c r="S71" s="111"/>
    </row>
    <row r="72" spans="1:19" s="2" customFormat="1" ht="13.5" customHeight="1">
      <c r="A72" s="29"/>
      <c r="B72" s="48"/>
      <c r="C72" s="506" t="s">
        <v>197</v>
      </c>
      <c r="D72" s="209" t="s">
        <v>4</v>
      </c>
      <c r="E72" s="509"/>
      <c r="F72" s="510"/>
      <c r="G72" s="510"/>
      <c r="H72" s="510"/>
      <c r="I72" s="510"/>
      <c r="J72" s="510"/>
      <c r="K72" s="511"/>
      <c r="L72" s="29"/>
      <c r="M72" s="29"/>
      <c r="O72" s="130"/>
      <c r="P72" s="149" t="s">
        <v>385</v>
      </c>
      <c r="Q72" s="1"/>
      <c r="R72" s="29"/>
      <c r="S72" s="111" t="str">
        <f>"'"&amp;LEFTB($E73,6)&amp;"', '"&amp;LEFTB($I74,50)&amp;"'"</f>
        <v>'', ''</v>
      </c>
    </row>
    <row r="73" spans="1:19" s="2" customFormat="1" ht="13.5" customHeight="1">
      <c r="A73" s="29"/>
      <c r="B73" s="48"/>
      <c r="C73" s="507"/>
      <c r="D73" s="97" t="s">
        <v>2</v>
      </c>
      <c r="E73" s="512"/>
      <c r="F73" s="513"/>
      <c r="G73" s="513"/>
      <c r="H73" s="98" t="s">
        <v>3</v>
      </c>
      <c r="I73" s="512"/>
      <c r="J73" s="513"/>
      <c r="K73" s="514"/>
      <c r="L73" s="29"/>
      <c r="M73" s="29"/>
      <c r="O73" s="130"/>
      <c r="P73" s="149" t="s">
        <v>384</v>
      </c>
      <c r="R73" s="29"/>
      <c r="S73" s="111"/>
    </row>
    <row r="74" spans="1:19" s="2" customFormat="1" ht="13.5" customHeight="1">
      <c r="A74" s="29"/>
      <c r="B74" s="48"/>
      <c r="C74" s="508"/>
      <c r="D74" s="96" t="s">
        <v>5</v>
      </c>
      <c r="E74" s="515" t="s">
        <v>31</v>
      </c>
      <c r="F74" s="516"/>
      <c r="G74" s="517"/>
      <c r="H74" s="43" t="s">
        <v>495</v>
      </c>
      <c r="I74" s="518"/>
      <c r="J74" s="519"/>
      <c r="K74" s="520"/>
      <c r="L74" s="29"/>
      <c r="M74" s="29"/>
      <c r="O74" s="130"/>
      <c r="P74" s="131"/>
      <c r="R74" s="29"/>
      <c r="S74" s="111"/>
    </row>
    <row r="75" spans="1:19" s="2" customFormat="1" ht="13.5" customHeight="1">
      <c r="A75" s="29"/>
      <c r="B75" s="48"/>
      <c r="C75" s="506" t="s">
        <v>496</v>
      </c>
      <c r="D75" s="209" t="s">
        <v>4</v>
      </c>
      <c r="E75" s="509"/>
      <c r="F75" s="510"/>
      <c r="G75" s="510"/>
      <c r="H75" s="510"/>
      <c r="I75" s="510"/>
      <c r="J75" s="510"/>
      <c r="K75" s="511"/>
      <c r="L75" s="29"/>
      <c r="M75" s="29"/>
      <c r="O75" s="130" t="s">
        <v>495</v>
      </c>
      <c r="P75" s="131" t="s">
        <v>473</v>
      </c>
      <c r="R75" s="29"/>
      <c r="S75" s="111" t="str">
        <f>"'"&amp;LEFTB($E76,6)&amp;"', '"&amp;LEFTB($I77,50)&amp;"'"</f>
        <v>'', ''</v>
      </c>
    </row>
    <row r="76" spans="1:19" s="2" customFormat="1" ht="13.5" customHeight="1">
      <c r="A76" s="29"/>
      <c r="B76" s="48"/>
      <c r="C76" s="507"/>
      <c r="D76" s="97" t="s">
        <v>2</v>
      </c>
      <c r="E76" s="512"/>
      <c r="F76" s="513"/>
      <c r="G76" s="513"/>
      <c r="H76" s="98" t="s">
        <v>3</v>
      </c>
      <c r="I76" s="512"/>
      <c r="J76" s="513"/>
      <c r="K76" s="514"/>
      <c r="L76" s="29"/>
      <c r="M76" s="29"/>
      <c r="O76" s="126"/>
      <c r="P76" s="127"/>
      <c r="Q76" s="1"/>
      <c r="R76" s="29"/>
      <c r="S76" s="111"/>
    </row>
    <row r="77" spans="1:19" s="2" customFormat="1" ht="13.5" customHeight="1">
      <c r="A77" s="29"/>
      <c r="B77" s="48"/>
      <c r="C77" s="508"/>
      <c r="D77" s="245" t="s">
        <v>5</v>
      </c>
      <c r="E77" s="518" t="s">
        <v>32</v>
      </c>
      <c r="F77" s="519"/>
      <c r="G77" s="526"/>
      <c r="H77" s="43" t="s">
        <v>495</v>
      </c>
      <c r="I77" s="518"/>
      <c r="J77" s="519"/>
      <c r="K77" s="520"/>
      <c r="L77" s="29"/>
      <c r="M77" s="29"/>
      <c r="O77" s="126"/>
      <c r="P77" s="127"/>
      <c r="Q77" s="1"/>
      <c r="R77" s="29"/>
      <c r="S77" s="111"/>
    </row>
    <row r="78" spans="1:19" s="2" customFormat="1" ht="13.5" hidden="1" customHeight="1">
      <c r="A78" s="29"/>
      <c r="B78" s="48"/>
      <c r="C78" s="506" t="s">
        <v>497</v>
      </c>
      <c r="D78" s="209" t="s">
        <v>4</v>
      </c>
      <c r="E78" s="509"/>
      <c r="F78" s="510"/>
      <c r="G78" s="510"/>
      <c r="H78" s="510"/>
      <c r="I78" s="510"/>
      <c r="J78" s="510"/>
      <c r="K78" s="511"/>
      <c r="L78" s="29"/>
      <c r="M78" s="29"/>
      <c r="N78" s="150"/>
      <c r="O78" s="135"/>
      <c r="P78" s="127"/>
      <c r="R78" s="29"/>
      <c r="S78" s="111" t="str">
        <f>"'"&amp;LEFTB($E79,6)&amp;"', '"&amp;LEFTB($I80,50)&amp;"'"</f>
        <v>'', ''</v>
      </c>
    </row>
    <row r="79" spans="1:19" s="2" customFormat="1" ht="13.5" hidden="1" customHeight="1">
      <c r="A79" s="29"/>
      <c r="B79" s="48"/>
      <c r="C79" s="507"/>
      <c r="D79" s="97" t="s">
        <v>2</v>
      </c>
      <c r="E79" s="512"/>
      <c r="F79" s="513"/>
      <c r="G79" s="513"/>
      <c r="H79" s="98" t="s">
        <v>3</v>
      </c>
      <c r="I79" s="512"/>
      <c r="J79" s="513"/>
      <c r="K79" s="514"/>
      <c r="L79" s="29"/>
      <c r="M79" s="29"/>
      <c r="N79" s="150"/>
      <c r="O79" s="130"/>
      <c r="P79" s="131"/>
      <c r="Q79" s="4"/>
      <c r="R79" s="29"/>
      <c r="S79" s="115"/>
    </row>
    <row r="80" spans="1:19" s="2" customFormat="1" ht="13.5" hidden="1" customHeight="1">
      <c r="A80" s="29"/>
      <c r="B80" s="48"/>
      <c r="C80" s="508"/>
      <c r="D80" s="246" t="s">
        <v>5</v>
      </c>
      <c r="E80" s="518" t="s">
        <v>32</v>
      </c>
      <c r="F80" s="519"/>
      <c r="G80" s="526"/>
      <c r="H80" s="43" t="s">
        <v>495</v>
      </c>
      <c r="I80" s="518"/>
      <c r="J80" s="519"/>
      <c r="K80" s="520"/>
      <c r="L80" s="29"/>
      <c r="M80" s="29"/>
      <c r="O80" s="126"/>
      <c r="P80" s="127"/>
      <c r="Q80" s="4"/>
      <c r="R80" s="29"/>
      <c r="S80" s="111"/>
    </row>
    <row r="81" spans="1:19" s="2" customFormat="1" ht="9" customHeight="1">
      <c r="A81" s="29"/>
      <c r="B81" s="30"/>
      <c r="C81" s="31"/>
      <c r="D81" s="99"/>
      <c r="E81" s="251"/>
      <c r="F81" s="251"/>
      <c r="G81" s="251"/>
      <c r="H81" s="100"/>
      <c r="I81" s="100"/>
      <c r="J81" s="100"/>
      <c r="K81" s="100"/>
      <c r="L81" s="29"/>
      <c r="M81" s="29"/>
      <c r="O81" s="126"/>
      <c r="P81" s="127"/>
      <c r="Q81" s="151"/>
      <c r="R81" s="29"/>
      <c r="S81" s="111" t="str">
        <f>S82&amp;","&amp;S85&amp;","&amp;S88&amp;","&amp;S91&amp;","&amp;S94&amp;","&amp;S97&amp;","&amp;S100&amp;","&amp;S103</f>
        <v>'', '','', '','', '','', '','', '','', '','', '','', ''</v>
      </c>
    </row>
    <row r="82" spans="1:19" s="2" customFormat="1" ht="13.5" customHeight="1">
      <c r="A82" s="29"/>
      <c r="B82" s="558" t="s">
        <v>488</v>
      </c>
      <c r="C82" s="527" t="s">
        <v>50</v>
      </c>
      <c r="D82" s="101" t="s">
        <v>4</v>
      </c>
      <c r="E82" s="509"/>
      <c r="F82" s="510"/>
      <c r="G82" s="510"/>
      <c r="H82" s="510"/>
      <c r="I82" s="510"/>
      <c r="J82" s="510"/>
      <c r="K82" s="511"/>
      <c r="L82" s="29"/>
      <c r="M82" s="29"/>
      <c r="O82" s="363" t="s">
        <v>519</v>
      </c>
      <c r="P82" s="530" t="s">
        <v>404</v>
      </c>
      <c r="Q82" s="4"/>
      <c r="R82" s="29"/>
      <c r="S82" s="111" t="str">
        <f>"'"&amp;LEFTB($E83,6)&amp;"', '"&amp;LEFTB($I84,50)&amp;"'"</f>
        <v>'', ''</v>
      </c>
    </row>
    <row r="83" spans="1:19" s="2" customFormat="1" ht="13.5" customHeight="1">
      <c r="A83" s="29"/>
      <c r="B83" s="559"/>
      <c r="C83" s="528"/>
      <c r="D83" s="97" t="s">
        <v>2</v>
      </c>
      <c r="E83" s="512"/>
      <c r="F83" s="513"/>
      <c r="G83" s="513"/>
      <c r="H83" s="98" t="s">
        <v>3</v>
      </c>
      <c r="I83" s="512"/>
      <c r="J83" s="513"/>
      <c r="K83" s="514"/>
      <c r="L83" s="29"/>
      <c r="M83" s="29"/>
      <c r="O83" s="363"/>
      <c r="P83" s="531"/>
      <c r="Q83" s="4"/>
      <c r="R83" s="29"/>
      <c r="S83" s="111"/>
    </row>
    <row r="84" spans="1:19" s="2" customFormat="1" ht="13.5" customHeight="1">
      <c r="A84" s="29"/>
      <c r="B84" s="559"/>
      <c r="C84" s="529"/>
      <c r="D84" s="96" t="s">
        <v>5</v>
      </c>
      <c r="E84" s="515" t="s">
        <v>32</v>
      </c>
      <c r="F84" s="516"/>
      <c r="G84" s="517"/>
      <c r="H84" s="43" t="s">
        <v>495</v>
      </c>
      <c r="I84" s="518"/>
      <c r="J84" s="519"/>
      <c r="K84" s="520"/>
      <c r="L84" s="29"/>
      <c r="M84" s="29"/>
      <c r="O84" s="363"/>
      <c r="P84" s="531"/>
      <c r="Q84" s="4"/>
      <c r="R84" s="29"/>
      <c r="S84" s="111"/>
    </row>
    <row r="85" spans="1:19" s="2" customFormat="1" ht="13.5" customHeight="1">
      <c r="A85" s="29"/>
      <c r="B85" s="559"/>
      <c r="C85" s="527" t="s">
        <v>216</v>
      </c>
      <c r="D85" s="209" t="s">
        <v>4</v>
      </c>
      <c r="E85" s="509"/>
      <c r="F85" s="510"/>
      <c r="G85" s="510"/>
      <c r="H85" s="510"/>
      <c r="I85" s="510"/>
      <c r="J85" s="510"/>
      <c r="K85" s="511"/>
      <c r="L85" s="29"/>
      <c r="M85" s="29"/>
      <c r="N85" s="150"/>
      <c r="O85" s="130" t="s">
        <v>495</v>
      </c>
      <c r="P85" s="131" t="s">
        <v>473</v>
      </c>
      <c r="Q85" s="4"/>
      <c r="R85" s="29"/>
      <c r="S85" s="111" t="str">
        <f>"'"&amp;LEFTB($E86,6)&amp;"', '"&amp;LEFTB($I87,50)&amp;"'"</f>
        <v>'', ''</v>
      </c>
    </row>
    <row r="86" spans="1:19" s="2" customFormat="1" ht="13.5" customHeight="1">
      <c r="A86" s="29"/>
      <c r="B86" s="559"/>
      <c r="C86" s="528"/>
      <c r="D86" s="97" t="s">
        <v>2</v>
      </c>
      <c r="E86" s="512"/>
      <c r="F86" s="513"/>
      <c r="G86" s="513"/>
      <c r="H86" s="98" t="s">
        <v>3</v>
      </c>
      <c r="I86" s="512"/>
      <c r="J86" s="513"/>
      <c r="K86" s="514"/>
      <c r="L86" s="29"/>
      <c r="M86" s="29"/>
      <c r="N86" s="150"/>
      <c r="O86" s="130"/>
      <c r="P86" s="131"/>
      <c r="Q86" s="6"/>
      <c r="R86" s="29"/>
      <c r="S86" s="111"/>
    </row>
    <row r="87" spans="1:19" s="2" customFormat="1" ht="13.5" customHeight="1">
      <c r="A87" s="29"/>
      <c r="B87" s="559"/>
      <c r="C87" s="529"/>
      <c r="D87" s="96" t="s">
        <v>5</v>
      </c>
      <c r="E87" s="515" t="s">
        <v>32</v>
      </c>
      <c r="F87" s="516"/>
      <c r="G87" s="517"/>
      <c r="H87" s="43" t="s">
        <v>495</v>
      </c>
      <c r="I87" s="518"/>
      <c r="J87" s="519"/>
      <c r="K87" s="520"/>
      <c r="L87" s="29"/>
      <c r="M87" s="29"/>
      <c r="O87" s="130"/>
      <c r="P87" s="131"/>
      <c r="Q87" s="1"/>
      <c r="R87" s="29"/>
      <c r="S87" s="111"/>
    </row>
    <row r="88" spans="1:19" s="2" customFormat="1" ht="13.5" customHeight="1">
      <c r="A88" s="29"/>
      <c r="B88" s="559"/>
      <c r="C88" s="527" t="s">
        <v>51</v>
      </c>
      <c r="D88" s="209" t="s">
        <v>4</v>
      </c>
      <c r="E88" s="509"/>
      <c r="F88" s="510"/>
      <c r="G88" s="510"/>
      <c r="H88" s="510"/>
      <c r="I88" s="510"/>
      <c r="J88" s="510"/>
      <c r="K88" s="511"/>
      <c r="L88" s="29"/>
      <c r="M88" s="29"/>
      <c r="O88" s="132"/>
      <c r="P88" s="133"/>
      <c r="Q88" s="1"/>
      <c r="R88" s="29"/>
      <c r="S88" s="111" t="str">
        <f>"'"&amp;LEFTB($E89,6)&amp;"', '"&amp;LEFTB($I90,50)&amp;"'"</f>
        <v>'', ''</v>
      </c>
    </row>
    <row r="89" spans="1:19" s="2" customFormat="1" ht="13.5" customHeight="1">
      <c r="A89" s="29"/>
      <c r="B89" s="559"/>
      <c r="C89" s="528"/>
      <c r="D89" s="97" t="s">
        <v>2</v>
      </c>
      <c r="E89" s="512"/>
      <c r="F89" s="513"/>
      <c r="G89" s="513"/>
      <c r="H89" s="98" t="s">
        <v>3</v>
      </c>
      <c r="I89" s="512"/>
      <c r="J89" s="513"/>
      <c r="K89" s="514"/>
      <c r="L89" s="29"/>
      <c r="M89" s="29"/>
      <c r="O89" s="132"/>
      <c r="P89" s="133"/>
      <c r="Q89" s="6"/>
      <c r="R89" s="29"/>
      <c r="S89" s="111"/>
    </row>
    <row r="90" spans="1:19" s="2" customFormat="1" ht="13.5" customHeight="1">
      <c r="A90" s="29"/>
      <c r="B90" s="559"/>
      <c r="C90" s="529"/>
      <c r="D90" s="96" t="s">
        <v>5</v>
      </c>
      <c r="E90" s="515" t="s">
        <v>32</v>
      </c>
      <c r="F90" s="516"/>
      <c r="G90" s="517"/>
      <c r="H90" s="43" t="s">
        <v>495</v>
      </c>
      <c r="I90" s="518"/>
      <c r="J90" s="519"/>
      <c r="K90" s="520"/>
      <c r="L90" s="29"/>
      <c r="M90" s="29"/>
      <c r="O90" s="130"/>
      <c r="P90" s="131"/>
      <c r="Q90" s="6"/>
      <c r="R90" s="29"/>
      <c r="S90" s="111"/>
    </row>
    <row r="91" spans="1:19" s="2" customFormat="1" ht="13.5" customHeight="1">
      <c r="A91" s="29"/>
      <c r="B91" s="559"/>
      <c r="C91" s="527" t="s">
        <v>217</v>
      </c>
      <c r="D91" s="209" t="s">
        <v>4</v>
      </c>
      <c r="E91" s="509"/>
      <c r="F91" s="510"/>
      <c r="G91" s="510"/>
      <c r="H91" s="510"/>
      <c r="I91" s="510"/>
      <c r="J91" s="510"/>
      <c r="K91" s="511"/>
      <c r="L91" s="29"/>
      <c r="M91" s="29"/>
      <c r="N91" s="150"/>
      <c r="O91" s="130"/>
      <c r="P91" s="131"/>
      <c r="Q91" s="6"/>
      <c r="R91" s="29"/>
      <c r="S91" s="111" t="str">
        <f>"'"&amp;LEFTB($E92,6)&amp;"', '"&amp;LEFTB($I93,50)&amp;"'"</f>
        <v>'', ''</v>
      </c>
    </row>
    <row r="92" spans="1:19" s="2" customFormat="1" ht="13.5" customHeight="1">
      <c r="A92" s="29"/>
      <c r="B92" s="559"/>
      <c r="C92" s="528"/>
      <c r="D92" s="97" t="s">
        <v>2</v>
      </c>
      <c r="E92" s="512"/>
      <c r="F92" s="513"/>
      <c r="G92" s="513"/>
      <c r="H92" s="98" t="s">
        <v>3</v>
      </c>
      <c r="I92" s="512"/>
      <c r="J92" s="513"/>
      <c r="K92" s="514"/>
      <c r="L92" s="29"/>
      <c r="M92" s="29"/>
      <c r="N92" s="150"/>
      <c r="O92" s="130"/>
      <c r="P92" s="131"/>
      <c r="Q92" s="6"/>
      <c r="R92" s="29"/>
      <c r="S92" s="111"/>
    </row>
    <row r="93" spans="1:19" s="2" customFormat="1" ht="13.5" customHeight="1">
      <c r="A93" s="29"/>
      <c r="B93" s="559"/>
      <c r="C93" s="529"/>
      <c r="D93" s="96" t="s">
        <v>5</v>
      </c>
      <c r="E93" s="515" t="s">
        <v>32</v>
      </c>
      <c r="F93" s="516"/>
      <c r="G93" s="517"/>
      <c r="H93" s="43" t="s">
        <v>495</v>
      </c>
      <c r="I93" s="518"/>
      <c r="J93" s="519"/>
      <c r="K93" s="520"/>
      <c r="L93" s="29"/>
      <c r="M93" s="29"/>
      <c r="O93" s="130"/>
      <c r="P93" s="131"/>
      <c r="Q93" s="1"/>
      <c r="R93" s="29"/>
      <c r="S93" s="111"/>
    </row>
    <row r="94" spans="1:19" s="2" customFormat="1" ht="13.5" customHeight="1">
      <c r="A94" s="29"/>
      <c r="B94" s="559"/>
      <c r="C94" s="527" t="s">
        <v>498</v>
      </c>
      <c r="D94" s="209" t="s">
        <v>4</v>
      </c>
      <c r="E94" s="509"/>
      <c r="F94" s="510"/>
      <c r="G94" s="510"/>
      <c r="H94" s="510"/>
      <c r="I94" s="510"/>
      <c r="J94" s="510"/>
      <c r="K94" s="511"/>
      <c r="L94" s="29"/>
      <c r="M94" s="29"/>
      <c r="N94" s="150"/>
      <c r="O94" s="130"/>
      <c r="P94" s="253"/>
      <c r="Q94" s="1"/>
      <c r="R94" s="29"/>
      <c r="S94" s="111" t="str">
        <f>"'"&amp;LEFTB($E95,6)&amp;"', '"&amp;LEFTB($I96,50)&amp;"'"</f>
        <v>'', ''</v>
      </c>
    </row>
    <row r="95" spans="1:19" s="2" customFormat="1" ht="13.5" customHeight="1">
      <c r="A95" s="29"/>
      <c r="B95" s="559"/>
      <c r="C95" s="528"/>
      <c r="D95" s="97" t="s">
        <v>2</v>
      </c>
      <c r="E95" s="512"/>
      <c r="F95" s="513"/>
      <c r="G95" s="513"/>
      <c r="H95" s="98" t="s">
        <v>3</v>
      </c>
      <c r="I95" s="512"/>
      <c r="J95" s="513"/>
      <c r="K95" s="514"/>
      <c r="L95" s="29"/>
      <c r="M95" s="29"/>
      <c r="N95" s="150"/>
      <c r="O95" s="130"/>
      <c r="P95" s="133"/>
      <c r="Q95" s="6"/>
      <c r="R95" s="29"/>
      <c r="S95" s="111"/>
    </row>
    <row r="96" spans="1:19" s="2" customFormat="1" ht="13.5" customHeight="1">
      <c r="A96" s="29"/>
      <c r="B96" s="559"/>
      <c r="C96" s="529"/>
      <c r="D96" s="96" t="s">
        <v>5</v>
      </c>
      <c r="E96" s="515" t="s">
        <v>32</v>
      </c>
      <c r="F96" s="516"/>
      <c r="G96" s="517"/>
      <c r="H96" s="43" t="s">
        <v>495</v>
      </c>
      <c r="I96" s="518"/>
      <c r="J96" s="519"/>
      <c r="K96" s="520"/>
      <c r="L96" s="29"/>
      <c r="M96" s="29"/>
      <c r="O96" s="130"/>
      <c r="P96" s="131"/>
      <c r="Q96" s="1"/>
      <c r="R96" s="29"/>
      <c r="S96" s="111"/>
    </row>
    <row r="97" spans="1:19" s="2" customFormat="1" ht="13.5" customHeight="1">
      <c r="A97" s="29"/>
      <c r="B97" s="559"/>
      <c r="C97" s="527" t="s">
        <v>499</v>
      </c>
      <c r="D97" s="209" t="s">
        <v>4</v>
      </c>
      <c r="E97" s="509"/>
      <c r="F97" s="510"/>
      <c r="G97" s="510"/>
      <c r="H97" s="510"/>
      <c r="I97" s="510"/>
      <c r="J97" s="510"/>
      <c r="K97" s="511"/>
      <c r="L97" s="29"/>
      <c r="M97" s="29"/>
      <c r="O97" s="132"/>
      <c r="P97" s="133"/>
      <c r="Q97" s="1"/>
      <c r="R97" s="29"/>
      <c r="S97" s="111" t="str">
        <f>"'"&amp;LEFTB($E98,6)&amp;"', '"&amp;LEFTB($I99,50)&amp;"'"</f>
        <v>'', ''</v>
      </c>
    </row>
    <row r="98" spans="1:19" s="2" customFormat="1" ht="13.5" customHeight="1">
      <c r="A98" s="29"/>
      <c r="B98" s="559"/>
      <c r="C98" s="528"/>
      <c r="D98" s="97" t="s">
        <v>2</v>
      </c>
      <c r="E98" s="512"/>
      <c r="F98" s="513"/>
      <c r="G98" s="513"/>
      <c r="H98" s="98" t="s">
        <v>3</v>
      </c>
      <c r="I98" s="368"/>
      <c r="J98" s="369"/>
      <c r="K98" s="370"/>
      <c r="L98" s="29"/>
      <c r="M98" s="29"/>
      <c r="O98" s="132"/>
      <c r="P98" s="133"/>
      <c r="Q98" s="6"/>
      <c r="R98" s="29"/>
      <c r="S98" s="111"/>
    </row>
    <row r="99" spans="1:19" s="2" customFormat="1" ht="13.5" customHeight="1">
      <c r="A99" s="29"/>
      <c r="B99" s="560"/>
      <c r="C99" s="529"/>
      <c r="D99" s="268" t="s">
        <v>5</v>
      </c>
      <c r="E99" s="518" t="s">
        <v>32</v>
      </c>
      <c r="F99" s="519"/>
      <c r="G99" s="526"/>
      <c r="H99" s="43" t="s">
        <v>495</v>
      </c>
      <c r="I99" s="518"/>
      <c r="J99" s="519"/>
      <c r="K99" s="520"/>
      <c r="L99" s="29"/>
      <c r="M99" s="29"/>
      <c r="O99" s="130"/>
      <c r="P99" s="131"/>
      <c r="Q99" s="6"/>
      <c r="R99" s="29"/>
      <c r="S99" s="111"/>
    </row>
    <row r="100" spans="1:19" s="2" customFormat="1" ht="13.5" hidden="1" customHeight="1">
      <c r="A100" s="29"/>
      <c r="B100" s="261"/>
      <c r="C100" s="527" t="s">
        <v>500</v>
      </c>
      <c r="D100" s="209" t="s">
        <v>4</v>
      </c>
      <c r="E100" s="509"/>
      <c r="F100" s="510"/>
      <c r="G100" s="510"/>
      <c r="H100" s="510"/>
      <c r="I100" s="510"/>
      <c r="J100" s="510"/>
      <c r="K100" s="511"/>
      <c r="L100" s="29"/>
      <c r="M100" s="29"/>
      <c r="N100" s="150"/>
      <c r="O100" s="130"/>
      <c r="P100" s="131"/>
      <c r="Q100" s="6"/>
      <c r="R100" s="29"/>
      <c r="S100" s="111" t="str">
        <f>"'"&amp;LEFTB($E101,6)&amp;"', '"&amp;LEFTB($I102,50)&amp;"'"</f>
        <v>'', ''</v>
      </c>
    </row>
    <row r="101" spans="1:19" s="2" customFormat="1" ht="13.5" hidden="1" customHeight="1">
      <c r="A101" s="29"/>
      <c r="B101" s="261"/>
      <c r="C101" s="528"/>
      <c r="D101" s="97" t="s">
        <v>2</v>
      </c>
      <c r="E101" s="512"/>
      <c r="F101" s="513"/>
      <c r="G101" s="513"/>
      <c r="H101" s="98" t="s">
        <v>3</v>
      </c>
      <c r="I101" s="512"/>
      <c r="J101" s="513"/>
      <c r="K101" s="247"/>
      <c r="L101" s="29"/>
      <c r="M101" s="29"/>
      <c r="N101" s="150"/>
      <c r="O101" s="130"/>
      <c r="P101" s="131"/>
      <c r="Q101" s="6"/>
      <c r="R101" s="29"/>
      <c r="S101" s="111"/>
    </row>
    <row r="102" spans="1:19" s="2" customFormat="1" ht="13.5" hidden="1" customHeight="1">
      <c r="A102" s="29"/>
      <c r="B102" s="261"/>
      <c r="C102" s="529"/>
      <c r="D102" s="96" t="s">
        <v>5</v>
      </c>
      <c r="E102" s="515" t="s">
        <v>32</v>
      </c>
      <c r="F102" s="516"/>
      <c r="G102" s="517"/>
      <c r="H102" s="43" t="s">
        <v>495</v>
      </c>
      <c r="I102" s="518"/>
      <c r="J102" s="519"/>
      <c r="K102" s="520"/>
      <c r="L102" s="29"/>
      <c r="M102" s="29"/>
      <c r="O102" s="130"/>
      <c r="P102" s="131"/>
      <c r="Q102" s="1"/>
      <c r="R102" s="29"/>
      <c r="S102" s="111"/>
    </row>
    <row r="103" spans="1:19" s="2" customFormat="1" ht="13.5" hidden="1" customHeight="1">
      <c r="A103" s="29"/>
      <c r="B103" s="261"/>
      <c r="C103" s="527" t="s">
        <v>501</v>
      </c>
      <c r="D103" s="209" t="s">
        <v>4</v>
      </c>
      <c r="E103" s="509"/>
      <c r="F103" s="510"/>
      <c r="G103" s="510"/>
      <c r="H103" s="510"/>
      <c r="I103" s="510"/>
      <c r="J103" s="510"/>
      <c r="K103" s="511"/>
      <c r="L103" s="29"/>
      <c r="M103" s="29"/>
      <c r="O103" s="132"/>
      <c r="P103" s="133"/>
      <c r="Q103" s="1"/>
      <c r="R103" s="29"/>
      <c r="S103" s="111" t="str">
        <f>"'"&amp;LEFTB($E104,6)&amp;"', '"&amp;LEFTB($I105,50)&amp;"'"</f>
        <v>'', ''</v>
      </c>
    </row>
    <row r="104" spans="1:19" s="2" customFormat="1" ht="13.5" hidden="1" customHeight="1">
      <c r="A104" s="29"/>
      <c r="B104" s="261"/>
      <c r="C104" s="528"/>
      <c r="D104" s="97" t="s">
        <v>2</v>
      </c>
      <c r="E104" s="512"/>
      <c r="F104" s="513"/>
      <c r="G104" s="513"/>
      <c r="H104" s="98" t="s">
        <v>3</v>
      </c>
      <c r="I104" s="512"/>
      <c r="J104" s="513"/>
      <c r="K104" s="247"/>
      <c r="L104" s="29"/>
      <c r="M104" s="29"/>
      <c r="O104" s="132"/>
      <c r="P104" s="133"/>
      <c r="Q104" s="4"/>
      <c r="R104" s="29"/>
      <c r="S104" s="111"/>
    </row>
    <row r="105" spans="1:19" s="2" customFormat="1" ht="13.5" hidden="1" customHeight="1">
      <c r="A105" s="29"/>
      <c r="B105" s="261"/>
      <c r="C105" s="529"/>
      <c r="D105" s="246" t="s">
        <v>5</v>
      </c>
      <c r="E105" s="518" t="s">
        <v>32</v>
      </c>
      <c r="F105" s="519"/>
      <c r="G105" s="526"/>
      <c r="H105" s="43" t="s">
        <v>495</v>
      </c>
      <c r="I105" s="518"/>
      <c r="J105" s="519"/>
      <c r="K105" s="520"/>
      <c r="L105" s="29"/>
      <c r="M105" s="29"/>
      <c r="O105" s="130"/>
      <c r="P105" s="131"/>
      <c r="Q105" s="4"/>
      <c r="R105" s="29"/>
      <c r="S105" s="111"/>
    </row>
    <row r="106" spans="1:19" s="2" customFormat="1" ht="12" customHeight="1">
      <c r="A106" s="29"/>
      <c r="B106" s="48"/>
      <c r="C106" s="44"/>
      <c r="D106" s="44"/>
      <c r="E106" s="35"/>
      <c r="F106" s="35"/>
      <c r="G106" s="35"/>
      <c r="H106" s="102"/>
      <c r="I106" s="103"/>
      <c r="J106" s="103"/>
      <c r="K106" s="103"/>
      <c r="L106" s="29"/>
      <c r="M106" s="29"/>
      <c r="N106" s="150"/>
      <c r="O106" s="135" t="s">
        <v>192</v>
      </c>
      <c r="P106" s="152" t="s">
        <v>257</v>
      </c>
      <c r="Q106" s="4"/>
      <c r="R106" s="29"/>
      <c r="S106" s="111"/>
    </row>
    <row r="107" spans="1:19" s="2" customFormat="1" ht="12.75" customHeight="1">
      <c r="A107" s="29"/>
      <c r="B107" s="104" t="s">
        <v>220</v>
      </c>
      <c r="C107" s="570" t="s">
        <v>46</v>
      </c>
      <c r="D107" s="534" t="s">
        <v>52</v>
      </c>
      <c r="E107" s="537"/>
      <c r="F107" s="538"/>
      <c r="G107" s="539"/>
      <c r="H107" s="310" t="s">
        <v>502</v>
      </c>
      <c r="I107" s="307" t="s">
        <v>2</v>
      </c>
      <c r="J107" s="303"/>
      <c r="K107" s="304"/>
      <c r="L107" s="29"/>
      <c r="M107" s="29"/>
      <c r="N107" s="150"/>
      <c r="O107" s="135"/>
      <c r="P107" s="203" t="s">
        <v>503</v>
      </c>
      <c r="Q107" s="151"/>
      <c r="R107" s="29"/>
      <c r="S107" s="111" t="str">
        <f>"'"&amp;LEFTB($E107,7)&amp;"', '"&amp;LEFTB($J107,6)&amp;"', '"&amp;LEFTB($J109,6)&amp;"', '"&amp;LEFTB($J111,6)&amp;"'"</f>
        <v>'', '', '', ''</v>
      </c>
    </row>
    <row r="108" spans="1:19" s="2" customFormat="1" ht="12.75" customHeight="1">
      <c r="A108" s="29"/>
      <c r="B108" s="48"/>
      <c r="C108" s="571"/>
      <c r="D108" s="535"/>
      <c r="E108" s="540"/>
      <c r="F108" s="541"/>
      <c r="G108" s="542"/>
      <c r="H108" s="311"/>
      <c r="I108" s="308" t="s">
        <v>3</v>
      </c>
      <c r="J108" s="305"/>
      <c r="K108" s="306"/>
      <c r="L108" s="29"/>
      <c r="M108" s="29"/>
      <c r="N108" s="6"/>
      <c r="O108" s="132"/>
      <c r="P108" s="131" t="s">
        <v>525</v>
      </c>
      <c r="Q108" s="153"/>
      <c r="R108" s="29"/>
      <c r="S108" s="116"/>
    </row>
    <row r="109" spans="1:19" s="6" customFormat="1" ht="12.75" customHeight="1">
      <c r="A109" s="83"/>
      <c r="B109" s="105"/>
      <c r="C109" s="571"/>
      <c r="D109" s="536"/>
      <c r="E109" s="543"/>
      <c r="F109" s="544"/>
      <c r="G109" s="545"/>
      <c r="H109" s="312" t="s">
        <v>504</v>
      </c>
      <c r="I109" s="308" t="s">
        <v>2</v>
      </c>
      <c r="J109" s="305"/>
      <c r="K109" s="306"/>
      <c r="L109" s="83"/>
      <c r="M109" s="83"/>
      <c r="O109" s="132"/>
      <c r="P109" s="131"/>
      <c r="Q109" s="124"/>
      <c r="R109" s="83"/>
      <c r="S109" s="116"/>
    </row>
    <row r="110" spans="1:19" s="6" customFormat="1" ht="12.75" customHeight="1">
      <c r="A110" s="83"/>
      <c r="B110" s="80"/>
      <c r="C110" s="571"/>
      <c r="D110" s="546" t="s">
        <v>4</v>
      </c>
      <c r="E110" s="549" t="str">
        <f>IF(ISERROR(VLOOKUP(E107,CD表!$B$3:$C$209,2,FALSE)),"",VLOOKUP(E107,CD表!$B$3:$C$209,2,FALSE))</f>
        <v/>
      </c>
      <c r="F110" s="550"/>
      <c r="G110" s="551"/>
      <c r="H110" s="313"/>
      <c r="I110" s="308" t="s">
        <v>3</v>
      </c>
      <c r="J110" s="305"/>
      <c r="K110" s="306"/>
      <c r="L110" s="83"/>
      <c r="M110" s="83"/>
      <c r="N110" s="2"/>
      <c r="O110" s="154"/>
      <c r="P110" s="152"/>
      <c r="R110" s="83"/>
      <c r="S110" s="111"/>
    </row>
    <row r="111" spans="1:19" s="2" customFormat="1" ht="12.75" customHeight="1">
      <c r="A111" s="29"/>
      <c r="B111" s="48" t="s">
        <v>527</v>
      </c>
      <c r="C111" s="571"/>
      <c r="D111" s="547"/>
      <c r="E111" s="552"/>
      <c r="F111" s="553"/>
      <c r="G111" s="554"/>
      <c r="H111" s="312" t="s">
        <v>505</v>
      </c>
      <c r="I111" s="308" t="s">
        <v>2</v>
      </c>
      <c r="J111" s="305"/>
      <c r="K111" s="306"/>
      <c r="L111" s="29"/>
      <c r="M111" s="29"/>
      <c r="O111" s="154"/>
      <c r="P111" s="139"/>
      <c r="Q111" s="5"/>
      <c r="R111" s="38"/>
      <c r="S111" s="111"/>
    </row>
    <row r="112" spans="1:19" s="2" customFormat="1" ht="12.75" customHeight="1">
      <c r="A112" s="29"/>
      <c r="B112" s="48" t="s">
        <v>528</v>
      </c>
      <c r="C112" s="572"/>
      <c r="D112" s="548"/>
      <c r="E112" s="555"/>
      <c r="F112" s="556"/>
      <c r="G112" s="557"/>
      <c r="H112" s="314"/>
      <c r="I112" s="309" t="s">
        <v>3</v>
      </c>
      <c r="J112" s="301"/>
      <c r="K112" s="302"/>
      <c r="L112" s="29"/>
      <c r="M112" s="29"/>
      <c r="O112" s="154"/>
      <c r="P112" s="152"/>
      <c r="Q112" s="5"/>
      <c r="R112" s="38"/>
      <c r="S112" s="111"/>
    </row>
    <row r="113" spans="1:19" s="2" customFormat="1" ht="12.75" customHeight="1">
      <c r="A113" s="29"/>
      <c r="B113" s="30"/>
      <c r="C113" s="570" t="s">
        <v>47</v>
      </c>
      <c r="D113" s="573" t="s">
        <v>52</v>
      </c>
      <c r="E113" s="537"/>
      <c r="F113" s="538"/>
      <c r="G113" s="539"/>
      <c r="H113" s="310" t="s">
        <v>502</v>
      </c>
      <c r="I113" s="307" t="s">
        <v>2</v>
      </c>
      <c r="J113" s="303"/>
      <c r="K113" s="304"/>
      <c r="L113" s="29"/>
      <c r="M113" s="29"/>
      <c r="O113" s="154"/>
      <c r="P113" s="152"/>
      <c r="Q113" s="5"/>
      <c r="R113" s="38"/>
      <c r="S113" s="111" t="str">
        <f>"'"&amp;LEFTB($E113,7)&amp;"', '"&amp;LEFTB($J113,6)&amp;"', '"&amp;LEFTB($J115,6)&amp;"', '"&amp;LEFTB($J117,6)&amp;"'"</f>
        <v>'', '', '', ''</v>
      </c>
    </row>
    <row r="114" spans="1:19" s="2" customFormat="1" ht="12.75" customHeight="1">
      <c r="A114" s="29"/>
      <c r="B114" s="30"/>
      <c r="C114" s="571"/>
      <c r="D114" s="574"/>
      <c r="E114" s="540"/>
      <c r="F114" s="541"/>
      <c r="G114" s="542"/>
      <c r="H114" s="311"/>
      <c r="I114" s="308" t="s">
        <v>3</v>
      </c>
      <c r="J114" s="305"/>
      <c r="K114" s="306"/>
      <c r="L114" s="29"/>
      <c r="M114" s="29"/>
      <c r="O114" s="154"/>
      <c r="P114" s="152"/>
      <c r="Q114" s="5"/>
      <c r="R114" s="38"/>
      <c r="S114" s="111"/>
    </row>
    <row r="115" spans="1:19" s="2" customFormat="1" ht="12.75" customHeight="1">
      <c r="A115" s="29"/>
      <c r="B115" s="30"/>
      <c r="C115" s="571"/>
      <c r="D115" s="575"/>
      <c r="E115" s="543"/>
      <c r="F115" s="544"/>
      <c r="G115" s="545"/>
      <c r="H115" s="312" t="s">
        <v>504</v>
      </c>
      <c r="I115" s="308" t="s">
        <v>2</v>
      </c>
      <c r="J115" s="305"/>
      <c r="K115" s="306"/>
      <c r="L115" s="29"/>
      <c r="M115" s="29"/>
      <c r="O115" s="154"/>
      <c r="P115" s="152"/>
      <c r="Q115" s="5"/>
      <c r="R115" s="38"/>
      <c r="S115" s="111"/>
    </row>
    <row r="116" spans="1:19" s="2" customFormat="1" ht="12.75" customHeight="1">
      <c r="A116" s="29"/>
      <c r="B116" s="30"/>
      <c r="C116" s="571"/>
      <c r="D116" s="546" t="s">
        <v>4</v>
      </c>
      <c r="E116" s="549" t="str">
        <f>IF(ISERROR(VLOOKUP(E113,CD表!$B$3:$C$209,2,FALSE)),"",VLOOKUP(E113,CD表!$B$3:$C$209,2,FALSE))</f>
        <v/>
      </c>
      <c r="F116" s="550"/>
      <c r="G116" s="551"/>
      <c r="H116" s="313"/>
      <c r="I116" s="308" t="s">
        <v>3</v>
      </c>
      <c r="J116" s="305"/>
      <c r="K116" s="306"/>
      <c r="L116" s="29"/>
      <c r="M116" s="29"/>
      <c r="O116" s="154"/>
      <c r="P116" s="152"/>
      <c r="Q116" s="5"/>
      <c r="R116" s="38"/>
      <c r="S116" s="111"/>
    </row>
    <row r="117" spans="1:19" s="2" customFormat="1" ht="12.75" customHeight="1">
      <c r="A117" s="29"/>
      <c r="B117" s="48"/>
      <c r="C117" s="571"/>
      <c r="D117" s="547"/>
      <c r="E117" s="552"/>
      <c r="F117" s="553"/>
      <c r="G117" s="554"/>
      <c r="H117" s="312" t="s">
        <v>505</v>
      </c>
      <c r="I117" s="308" t="s">
        <v>2</v>
      </c>
      <c r="J117" s="305"/>
      <c r="K117" s="306"/>
      <c r="L117" s="29"/>
      <c r="M117" s="29"/>
      <c r="O117" s="154"/>
      <c r="P117" s="152"/>
      <c r="Q117" s="5"/>
      <c r="R117" s="38"/>
      <c r="S117" s="111"/>
    </row>
    <row r="118" spans="1:19" s="2" customFormat="1" ht="12.75" customHeight="1">
      <c r="A118" s="29"/>
      <c r="B118" s="48"/>
      <c r="C118" s="572"/>
      <c r="D118" s="548"/>
      <c r="E118" s="555"/>
      <c r="F118" s="556"/>
      <c r="G118" s="557"/>
      <c r="H118" s="314"/>
      <c r="I118" s="309" t="s">
        <v>3</v>
      </c>
      <c r="J118" s="301"/>
      <c r="K118" s="302"/>
      <c r="L118" s="29"/>
      <c r="M118" s="29"/>
      <c r="O118" s="154"/>
      <c r="P118" s="152"/>
      <c r="Q118" s="5"/>
      <c r="R118" s="38"/>
      <c r="S118" s="111"/>
    </row>
    <row r="119" spans="1:19" s="2" customFormat="1" ht="12.75" customHeight="1">
      <c r="A119" s="29"/>
      <c r="B119" s="30"/>
      <c r="C119" s="263" t="s">
        <v>152</v>
      </c>
      <c r="D119" s="263" t="s">
        <v>52</v>
      </c>
      <c r="E119" s="264"/>
      <c r="F119" s="264"/>
      <c r="G119" s="264"/>
      <c r="H119" s="265" t="s">
        <v>502</v>
      </c>
      <c r="I119" s="262" t="s">
        <v>2</v>
      </c>
      <c r="J119" s="264"/>
      <c r="K119" s="264"/>
      <c r="L119" s="29"/>
      <c r="M119" s="29"/>
      <c r="O119" s="154"/>
      <c r="P119" s="152"/>
      <c r="Q119" s="5"/>
      <c r="R119" s="38"/>
      <c r="S119" s="111" t="str">
        <f>"'"&amp;LEFTB($E119,7)&amp;"', '"&amp;LEFTB($J119,6)&amp;"', '"&amp;LEFTB($J121,6)&amp;"', '"&amp;LEFTB($J123,6)&amp;"'"</f>
        <v>'', '', '', ''</v>
      </c>
    </row>
    <row r="120" spans="1:19" s="2" customFormat="1" ht="12.75" customHeight="1">
      <c r="A120" s="29"/>
      <c r="B120" s="30"/>
      <c r="C120" s="263"/>
      <c r="D120" s="263"/>
      <c r="E120" s="264"/>
      <c r="F120" s="264"/>
      <c r="G120" s="264"/>
      <c r="H120" s="265"/>
      <c r="I120" s="262" t="s">
        <v>3</v>
      </c>
      <c r="J120" s="264"/>
      <c r="K120" s="264"/>
      <c r="L120" s="29"/>
      <c r="M120" s="29"/>
      <c r="O120" s="154"/>
      <c r="P120" s="152"/>
      <c r="Q120" s="5"/>
      <c r="R120" s="38"/>
      <c r="S120" s="111"/>
    </row>
    <row r="121" spans="1:19" s="2" customFormat="1" ht="12.75" customHeight="1">
      <c r="A121" s="29"/>
      <c r="B121" s="195"/>
      <c r="C121" s="263"/>
      <c r="D121" s="263"/>
      <c r="E121" s="264"/>
      <c r="F121" s="264"/>
      <c r="G121" s="264"/>
      <c r="H121" s="264" t="s">
        <v>504</v>
      </c>
      <c r="I121" s="262" t="s">
        <v>2</v>
      </c>
      <c r="J121" s="264"/>
      <c r="K121" s="264"/>
      <c r="L121" s="29"/>
      <c r="M121" s="29"/>
      <c r="O121" s="135"/>
      <c r="P121" s="131"/>
      <c r="R121" s="29"/>
      <c r="S121" s="111"/>
    </row>
    <row r="122" spans="1:19" s="2" customFormat="1" ht="12.75" customHeight="1">
      <c r="A122" s="29"/>
      <c r="B122" s="195"/>
      <c r="C122" s="263"/>
      <c r="D122" s="265" t="s">
        <v>4</v>
      </c>
      <c r="E122" s="264" t="s">
        <v>524</v>
      </c>
      <c r="F122" s="264"/>
      <c r="G122" s="264"/>
      <c r="H122" s="264"/>
      <c r="I122" s="262" t="s">
        <v>3</v>
      </c>
      <c r="J122" s="264"/>
      <c r="K122" s="264"/>
      <c r="L122" s="29"/>
      <c r="M122" s="29"/>
      <c r="O122" s="135"/>
      <c r="P122" s="131" t="s">
        <v>526</v>
      </c>
      <c r="R122" s="29"/>
      <c r="S122" s="111"/>
    </row>
    <row r="123" spans="1:19" s="2" customFormat="1" ht="12.75" customHeight="1">
      <c r="A123" s="29"/>
      <c r="B123" s="48"/>
      <c r="C123" s="263"/>
      <c r="D123" s="265"/>
      <c r="E123" s="264"/>
      <c r="F123" s="264"/>
      <c r="G123" s="264"/>
      <c r="H123" s="264" t="s">
        <v>505</v>
      </c>
      <c r="I123" s="262" t="s">
        <v>2</v>
      </c>
      <c r="J123" s="264"/>
      <c r="K123" s="264"/>
      <c r="L123" s="29"/>
      <c r="M123" s="29"/>
      <c r="O123" s="135"/>
      <c r="P123" s="131"/>
      <c r="Q123" s="151"/>
      <c r="R123" s="29"/>
      <c r="S123" s="111"/>
    </row>
    <row r="124" spans="1:19" s="2" customFormat="1" ht="12.75" customHeight="1">
      <c r="A124" s="29"/>
      <c r="B124" s="48"/>
      <c r="C124" s="263"/>
      <c r="D124" s="265"/>
      <c r="E124" s="264"/>
      <c r="F124" s="264"/>
      <c r="G124" s="264"/>
      <c r="H124" s="264"/>
      <c r="I124" s="262" t="s">
        <v>3</v>
      </c>
      <c r="J124" s="264"/>
      <c r="K124" s="264"/>
      <c r="L124" s="29"/>
      <c r="M124" s="29"/>
      <c r="O124" s="315" t="s">
        <v>383</v>
      </c>
      <c r="P124" s="248" t="s">
        <v>461</v>
      </c>
      <c r="Q124" s="153"/>
      <c r="R124" s="29"/>
      <c r="S124" s="111"/>
    </row>
    <row r="125" spans="1:19" s="2" customFormat="1" ht="12.75" customHeight="1">
      <c r="A125" s="29"/>
      <c r="B125" s="30"/>
      <c r="C125" s="31"/>
      <c r="D125" s="99"/>
      <c r="E125" s="561"/>
      <c r="F125" s="561"/>
      <c r="G125" s="561"/>
      <c r="H125" s="100"/>
      <c r="I125" s="100"/>
      <c r="J125" s="100"/>
      <c r="K125" s="100"/>
      <c r="L125" s="29"/>
      <c r="M125" s="29"/>
      <c r="O125" s="155"/>
      <c r="P125" s="118"/>
      <c r="Q125" s="151"/>
      <c r="R125" s="29"/>
      <c r="S125" s="111"/>
    </row>
    <row r="126" spans="1:19" s="2" customFormat="1" ht="12.75" customHeight="1">
      <c r="A126" s="29"/>
      <c r="B126" s="30"/>
      <c r="C126" s="272"/>
      <c r="D126" s="272"/>
      <c r="E126" s="273"/>
      <c r="F126" s="273"/>
      <c r="G126" s="273"/>
      <c r="H126" s="272"/>
      <c r="I126" s="272"/>
      <c r="J126" s="272"/>
      <c r="K126" s="272"/>
      <c r="L126" s="106"/>
      <c r="M126" s="106"/>
      <c r="N126" s="17"/>
      <c r="O126" s="274"/>
      <c r="P126" s="269"/>
      <c r="Q126" s="155"/>
      <c r="R126" s="29"/>
      <c r="S126" s="29"/>
    </row>
    <row r="127" spans="1:19" s="17" customFormat="1" ht="12.75" customHeight="1">
      <c r="A127" s="106"/>
      <c r="B127" s="195" t="s">
        <v>459</v>
      </c>
      <c r="C127" s="272"/>
      <c r="D127" s="275"/>
      <c r="E127" s="276"/>
      <c r="F127" s="276"/>
      <c r="G127" s="276"/>
      <c r="H127" s="272"/>
      <c r="I127" s="272"/>
      <c r="J127" s="272"/>
      <c r="K127" s="272"/>
      <c r="L127" s="106"/>
      <c r="M127" s="106"/>
      <c r="O127" s="274"/>
      <c r="P127" s="269"/>
      <c r="Q127" s="157"/>
      <c r="R127" s="106"/>
      <c r="S127" s="106"/>
    </row>
    <row r="128" spans="1:19" s="17" customFormat="1" ht="12.75" customHeight="1">
      <c r="A128" s="106"/>
      <c r="B128" s="195" t="s">
        <v>460</v>
      </c>
      <c r="C128" s="272"/>
      <c r="D128" s="277" t="s">
        <v>169</v>
      </c>
      <c r="E128" s="278" t="s">
        <v>31</v>
      </c>
      <c r="F128" s="278"/>
      <c r="G128" s="278"/>
      <c r="H128" s="279"/>
      <c r="I128" s="279"/>
      <c r="J128" s="279"/>
      <c r="K128" s="279"/>
      <c r="L128" s="280"/>
      <c r="M128" s="281"/>
      <c r="N128" s="282"/>
      <c r="O128" s="18"/>
      <c r="P128" s="269"/>
      <c r="Q128" s="157"/>
      <c r="R128" s="106"/>
      <c r="S128" s="106"/>
    </row>
    <row r="129" spans="1:19" s="17" customFormat="1" ht="9.75" customHeight="1">
      <c r="A129" s="106"/>
      <c r="B129" s="107"/>
      <c r="C129" s="272"/>
      <c r="D129" s="277"/>
      <c r="E129" s="278" t="s">
        <v>32</v>
      </c>
      <c r="F129" s="278"/>
      <c r="G129" s="278"/>
      <c r="H129" s="279"/>
      <c r="I129" s="279" t="s">
        <v>28</v>
      </c>
      <c r="J129" s="279" t="s">
        <v>29</v>
      </c>
      <c r="K129" s="279" t="s">
        <v>30</v>
      </c>
      <c r="L129" s="280"/>
      <c r="M129" s="281"/>
      <c r="N129" s="19"/>
      <c r="O129" s="18"/>
      <c r="P129" s="269"/>
      <c r="Q129" s="158"/>
      <c r="R129" s="106"/>
      <c r="S129" s="106"/>
    </row>
    <row r="130" spans="1:19" ht="12.75" customHeight="1">
      <c r="C130" s="272"/>
      <c r="D130" s="277"/>
      <c r="E130" s="278" t="s">
        <v>6</v>
      </c>
      <c r="F130" s="278"/>
      <c r="G130" s="278"/>
      <c r="H130" s="279"/>
      <c r="I130" s="283">
        <f t="shared" ref="I130:I136" si="0">G34-E34</f>
        <v>0</v>
      </c>
      <c r="J130" s="283">
        <v>4.1666666666666664E-2</v>
      </c>
      <c r="K130" s="283">
        <f t="shared" ref="K130:K136" si="1">IF(H34=TRUE,I130-J130,I130-0)</f>
        <v>0</v>
      </c>
      <c r="L130" s="284"/>
      <c r="M130" s="285"/>
      <c r="P130" s="269"/>
      <c r="Q130" s="157"/>
    </row>
    <row r="131" spans="1:19" s="17" customFormat="1" ht="12.75" customHeight="1">
      <c r="A131" s="106"/>
      <c r="B131" s="109"/>
      <c r="C131" s="272"/>
      <c r="D131" s="277"/>
      <c r="E131" s="286"/>
      <c r="F131" s="286"/>
      <c r="G131" s="286"/>
      <c r="H131" s="279"/>
      <c r="I131" s="283">
        <f t="shared" si="0"/>
        <v>0</v>
      </c>
      <c r="J131" s="283">
        <v>4.1666666666666664E-2</v>
      </c>
      <c r="K131" s="283">
        <f t="shared" si="1"/>
        <v>0</v>
      </c>
      <c r="L131" s="279"/>
      <c r="M131" s="108"/>
      <c r="N131" s="282"/>
      <c r="O131" s="18"/>
      <c r="P131" s="270"/>
      <c r="Q131" s="157"/>
      <c r="R131" s="106"/>
      <c r="S131" s="106"/>
    </row>
    <row r="132" spans="1:19" s="17" customFormat="1" ht="12.75" customHeight="1">
      <c r="A132" s="106"/>
      <c r="B132" s="109"/>
      <c r="C132" s="272"/>
      <c r="D132" s="277"/>
      <c r="E132" s="286"/>
      <c r="F132" s="286"/>
      <c r="G132" s="286"/>
      <c r="H132" s="279"/>
      <c r="I132" s="283">
        <f t="shared" si="0"/>
        <v>0</v>
      </c>
      <c r="J132" s="283">
        <v>4.1666666666666699E-2</v>
      </c>
      <c r="K132" s="283">
        <f t="shared" si="1"/>
        <v>0</v>
      </c>
      <c r="L132" s="279"/>
      <c r="M132" s="108"/>
      <c r="N132" s="282"/>
      <c r="O132" s="18"/>
      <c r="P132" s="269"/>
      <c r="Q132" s="157"/>
      <c r="R132" s="106"/>
      <c r="S132" s="106"/>
    </row>
    <row r="133" spans="1:19" s="17" customFormat="1" ht="12.75" customHeight="1">
      <c r="A133" s="106"/>
      <c r="B133" s="109"/>
      <c r="C133" s="272"/>
      <c r="D133" s="279" t="s">
        <v>169</v>
      </c>
      <c r="E133" s="286" t="s">
        <v>506</v>
      </c>
      <c r="F133" s="286"/>
      <c r="G133" s="286"/>
      <c r="H133" s="279"/>
      <c r="I133" s="283">
        <f t="shared" si="0"/>
        <v>0</v>
      </c>
      <c r="J133" s="283">
        <v>4.1666666666666699E-2</v>
      </c>
      <c r="K133" s="283">
        <f t="shared" si="1"/>
        <v>0</v>
      </c>
      <c r="L133" s="279"/>
      <c r="M133" s="108"/>
      <c r="N133" s="282"/>
      <c r="O133" s="18"/>
      <c r="P133" s="269"/>
      <c r="Q133" s="159"/>
      <c r="R133" s="106"/>
      <c r="S133" s="106"/>
    </row>
    <row r="134" spans="1:19" s="17" customFormat="1" ht="12.75" customHeight="1">
      <c r="A134" s="106"/>
      <c r="B134" s="109"/>
      <c r="C134" s="272"/>
      <c r="D134" s="279"/>
      <c r="E134" s="286" t="s">
        <v>507</v>
      </c>
      <c r="F134" s="286"/>
      <c r="G134" s="286"/>
      <c r="H134" s="279"/>
      <c r="I134" s="283">
        <f t="shared" si="0"/>
        <v>0</v>
      </c>
      <c r="J134" s="283">
        <v>4.1666666666666699E-2</v>
      </c>
      <c r="K134" s="283">
        <f t="shared" si="1"/>
        <v>0</v>
      </c>
      <c r="L134" s="287"/>
      <c r="M134" s="288"/>
      <c r="N134" s="282"/>
      <c r="O134" s="18"/>
      <c r="P134" s="269"/>
      <c r="Q134" s="159"/>
      <c r="R134" s="106"/>
      <c r="S134" s="106"/>
    </row>
    <row r="135" spans="1:19" s="17" customFormat="1" ht="12.75" customHeight="1">
      <c r="A135" s="106"/>
      <c r="B135" s="109"/>
      <c r="C135" s="272"/>
      <c r="D135" s="279"/>
      <c r="E135" s="286" t="s">
        <v>508</v>
      </c>
      <c r="F135" s="286"/>
      <c r="G135" s="286"/>
      <c r="H135" s="279"/>
      <c r="I135" s="283">
        <f t="shared" si="0"/>
        <v>0</v>
      </c>
      <c r="J135" s="283">
        <v>4.1666666666666699E-2</v>
      </c>
      <c r="K135" s="283">
        <f t="shared" si="1"/>
        <v>0</v>
      </c>
      <c r="L135" s="279"/>
      <c r="M135" s="108"/>
      <c r="N135" s="282"/>
      <c r="O135" s="18"/>
      <c r="P135" s="269"/>
      <c r="Q135" s="159"/>
      <c r="R135" s="106"/>
      <c r="S135" s="106"/>
    </row>
    <row r="136" spans="1:19" s="17" customFormat="1" ht="12.75" customHeight="1">
      <c r="A136" s="106"/>
      <c r="B136" s="109"/>
      <c r="C136" s="272"/>
      <c r="D136" s="279"/>
      <c r="E136" s="286" t="s">
        <v>509</v>
      </c>
      <c r="F136" s="286"/>
      <c r="G136" s="286"/>
      <c r="H136" s="279"/>
      <c r="I136" s="283">
        <f t="shared" si="0"/>
        <v>0</v>
      </c>
      <c r="J136" s="283">
        <v>4.1666666666666699E-2</v>
      </c>
      <c r="K136" s="283">
        <f t="shared" si="1"/>
        <v>0</v>
      </c>
      <c r="L136" s="279"/>
      <c r="M136" s="108"/>
      <c r="N136" s="282"/>
      <c r="O136" s="18"/>
      <c r="P136" s="271"/>
      <c r="Q136" s="159"/>
      <c r="R136" s="106"/>
      <c r="S136" s="106"/>
    </row>
    <row r="137" spans="1:19" s="17" customFormat="1" ht="12.75" customHeight="1">
      <c r="A137" s="106"/>
      <c r="B137" s="109"/>
      <c r="C137" s="272"/>
      <c r="D137" s="279"/>
      <c r="E137" s="286" t="s">
        <v>510</v>
      </c>
      <c r="F137" s="286"/>
      <c r="G137" s="286"/>
      <c r="H137" s="279"/>
      <c r="I137" s="283"/>
      <c r="J137" s="283"/>
      <c r="K137" s="289">
        <f>K130+K131+K133+K132+K134+K135+K136</f>
        <v>0</v>
      </c>
      <c r="L137" s="279"/>
      <c r="M137" s="108"/>
      <c r="N137" s="282"/>
      <c r="O137" s="18"/>
      <c r="P137" s="269"/>
      <c r="Q137" s="159"/>
      <c r="R137" s="106"/>
      <c r="S137" s="106"/>
    </row>
    <row r="138" spans="1:19" s="17" customFormat="1" ht="12.75" customHeight="1">
      <c r="A138" s="106"/>
      <c r="B138" s="109"/>
      <c r="C138" s="272"/>
      <c r="D138" s="279"/>
      <c r="E138" s="286"/>
      <c r="F138" s="286"/>
      <c r="G138" s="286"/>
      <c r="H138" s="279"/>
      <c r="I138" s="283"/>
      <c r="J138" s="283"/>
      <c r="K138" s="289"/>
      <c r="L138" s="279"/>
      <c r="M138" s="108"/>
      <c r="N138" s="282"/>
      <c r="O138" s="18"/>
      <c r="P138" s="269"/>
      <c r="Q138" s="159"/>
      <c r="R138" s="106"/>
      <c r="S138" s="106"/>
    </row>
    <row r="139" spans="1:19" s="17" customFormat="1" ht="12.75" customHeight="1">
      <c r="A139" s="106"/>
      <c r="B139" s="109"/>
      <c r="C139" s="108"/>
      <c r="D139" s="279" t="s">
        <v>168</v>
      </c>
      <c r="E139" s="279"/>
      <c r="F139" s="279"/>
      <c r="G139" s="279"/>
      <c r="H139" s="279"/>
      <c r="I139" s="283"/>
      <c r="J139" s="283"/>
      <c r="K139" s="287">
        <f>K137/"01:00:00"</f>
        <v>0</v>
      </c>
      <c r="L139" s="279"/>
      <c r="M139" s="108"/>
      <c r="N139" s="282"/>
      <c r="O139" s="18"/>
      <c r="P139" s="269"/>
      <c r="Q139" s="159"/>
      <c r="R139" s="106"/>
      <c r="S139" s="106"/>
    </row>
    <row r="140" spans="1:19" s="17" customFormat="1" ht="12.75" customHeight="1">
      <c r="A140" s="106"/>
      <c r="B140" s="109"/>
      <c r="C140" s="272"/>
      <c r="D140" s="280"/>
      <c r="E140" s="290">
        <v>1</v>
      </c>
      <c r="F140" s="279"/>
      <c r="G140" s="279"/>
      <c r="H140" s="279"/>
      <c r="I140" s="279"/>
      <c r="J140" s="279"/>
      <c r="K140" s="279"/>
      <c r="L140" s="279"/>
      <c r="M140" s="108"/>
      <c r="N140" s="282"/>
      <c r="O140" s="18"/>
      <c r="P140" s="269"/>
      <c r="Q140" s="159"/>
      <c r="R140" s="106"/>
      <c r="S140" s="106"/>
    </row>
    <row r="141" spans="1:19" s="17" customFormat="1" ht="12.75" customHeight="1">
      <c r="A141" s="106"/>
      <c r="B141" s="109"/>
      <c r="C141" s="272"/>
      <c r="D141" s="279"/>
      <c r="E141" s="290">
        <v>2</v>
      </c>
      <c r="F141" s="279"/>
      <c r="G141" s="279"/>
      <c r="H141" s="291"/>
      <c r="I141" s="292" t="b">
        <f>IF($C$31=1,TRUE)</f>
        <v>1</v>
      </c>
      <c r="J141" s="293"/>
      <c r="K141" s="294"/>
      <c r="L141" s="287"/>
      <c r="M141" s="288"/>
      <c r="N141" s="282"/>
      <c r="O141" s="18"/>
      <c r="P141" s="269"/>
      <c r="Q141" s="159"/>
      <c r="R141" s="106"/>
      <c r="S141" s="106"/>
    </row>
    <row r="142" spans="1:19" s="17" customFormat="1" ht="12.75" customHeight="1">
      <c r="A142" s="106"/>
      <c r="B142" s="109"/>
      <c r="C142" s="272"/>
      <c r="D142" s="279"/>
      <c r="E142" s="279"/>
      <c r="F142" s="279"/>
      <c r="G142" s="279"/>
      <c r="H142" s="291"/>
      <c r="I142" s="280" t="b">
        <f>IF($C$31=2,TRUE)</f>
        <v>0</v>
      </c>
      <c r="J142" s="293"/>
      <c r="K142" s="294"/>
      <c r="L142" s="279"/>
      <c r="M142" s="108"/>
      <c r="N142" s="19"/>
      <c r="O142" s="18"/>
      <c r="P142" s="269"/>
      <c r="Q142" s="159"/>
      <c r="R142" s="106"/>
      <c r="S142" s="106"/>
    </row>
    <row r="143" spans="1:19" s="17" customFormat="1" ht="12.75" customHeight="1">
      <c r="A143" s="106"/>
      <c r="B143" s="109"/>
      <c r="C143" s="272"/>
      <c r="D143" s="279" t="s">
        <v>487</v>
      </c>
      <c r="E143" s="279" t="s">
        <v>516</v>
      </c>
      <c r="F143" s="279"/>
      <c r="G143" s="279"/>
      <c r="H143" s="291"/>
      <c r="I143" s="280"/>
      <c r="J143" s="293"/>
      <c r="K143" s="294"/>
      <c r="L143" s="279"/>
      <c r="M143" s="108"/>
      <c r="N143" s="19"/>
      <c r="O143" s="18"/>
      <c r="P143" s="269"/>
      <c r="Q143" s="159"/>
      <c r="R143" s="106"/>
      <c r="S143" s="106"/>
    </row>
    <row r="144" spans="1:19" s="17" customFormat="1" ht="12.75" customHeight="1">
      <c r="A144" s="106"/>
      <c r="B144" s="109"/>
      <c r="C144" s="272"/>
      <c r="D144" s="279"/>
      <c r="E144" s="279" t="s">
        <v>517</v>
      </c>
      <c r="F144" s="279"/>
      <c r="G144" s="279"/>
      <c r="H144" s="291"/>
      <c r="I144" s="280"/>
      <c r="J144" s="293"/>
      <c r="K144" s="294"/>
      <c r="L144" s="279"/>
      <c r="M144" s="108"/>
      <c r="N144" s="19"/>
      <c r="O144" s="18"/>
      <c r="P144" s="269"/>
      <c r="Q144" s="159"/>
      <c r="R144" s="106"/>
      <c r="S144" s="106"/>
    </row>
    <row r="145" spans="1:19" s="17" customFormat="1" ht="12.75" customHeight="1">
      <c r="A145" s="106"/>
      <c r="B145" s="109"/>
      <c r="C145" s="272"/>
      <c r="D145" s="279"/>
      <c r="E145" s="279"/>
      <c r="F145" s="279"/>
      <c r="G145" s="279"/>
      <c r="H145" s="291"/>
      <c r="I145" s="280"/>
      <c r="J145" s="293"/>
      <c r="K145" s="294"/>
      <c r="L145" s="279"/>
      <c r="M145" s="108"/>
      <c r="N145" s="19"/>
      <c r="O145" s="18"/>
      <c r="P145" s="269"/>
      <c r="Q145" s="159"/>
      <c r="R145" s="106"/>
      <c r="S145" s="106"/>
    </row>
    <row r="146" spans="1:19" ht="12.75" customHeight="1">
      <c r="A146" s="106"/>
      <c r="B146" s="109"/>
      <c r="C146" s="272"/>
      <c r="D146" s="279" t="s">
        <v>167</v>
      </c>
      <c r="E146" s="279"/>
      <c r="F146" s="279"/>
      <c r="G146" s="279"/>
      <c r="H146" s="291"/>
      <c r="I146" s="295"/>
      <c r="J146" s="293"/>
      <c r="K146" s="294"/>
      <c r="L146" s="279"/>
      <c r="P146" s="269"/>
    </row>
    <row r="147" spans="1:19" ht="12.75" customHeight="1">
      <c r="A147" s="106"/>
      <c r="B147" s="109"/>
      <c r="C147" s="272"/>
      <c r="D147" s="279"/>
      <c r="E147" s="279" t="s">
        <v>33</v>
      </c>
      <c r="F147" s="279"/>
      <c r="G147" s="279"/>
      <c r="H147" s="291"/>
      <c r="I147" s="295"/>
      <c r="J147" s="293"/>
      <c r="K147" s="294"/>
      <c r="L147" s="279"/>
      <c r="P147" s="269"/>
    </row>
    <row r="148" spans="1:19" ht="12.75" customHeight="1">
      <c r="A148" s="106"/>
      <c r="B148" s="109"/>
      <c r="C148" s="272"/>
      <c r="D148" s="279"/>
      <c r="E148" s="279" t="s">
        <v>34</v>
      </c>
      <c r="F148" s="279"/>
      <c r="G148" s="279"/>
      <c r="H148" s="291"/>
      <c r="I148" s="295"/>
      <c r="J148" s="293"/>
      <c r="K148" s="294"/>
      <c r="L148" s="279"/>
      <c r="P148" s="269"/>
    </row>
    <row r="149" spans="1:19" ht="12.75" customHeight="1">
      <c r="A149" s="106"/>
      <c r="B149" s="109"/>
      <c r="C149" s="272"/>
      <c r="D149" s="279"/>
      <c r="E149" s="279" t="s">
        <v>35</v>
      </c>
      <c r="F149" s="279"/>
      <c r="G149" s="279"/>
      <c r="H149" s="291"/>
      <c r="I149" s="295"/>
      <c r="J149" s="293"/>
      <c r="K149" s="294"/>
      <c r="L149" s="279"/>
      <c r="P149" s="269"/>
    </row>
    <row r="150" spans="1:19" s="18" customFormat="1" ht="12.75" customHeight="1">
      <c r="A150" s="106"/>
      <c r="B150" s="109"/>
      <c r="C150" s="272"/>
      <c r="D150" s="279"/>
      <c r="E150" s="279" t="s">
        <v>161</v>
      </c>
      <c r="F150" s="279"/>
      <c r="G150" s="279"/>
      <c r="H150" s="291"/>
      <c r="I150" s="295"/>
      <c r="J150" s="293"/>
      <c r="K150" s="296"/>
      <c r="L150" s="279"/>
      <c r="M150" s="108"/>
      <c r="N150" s="19"/>
      <c r="P150" s="269"/>
      <c r="Q150" s="159"/>
      <c r="R150" s="110"/>
      <c r="S150" s="110"/>
    </row>
    <row r="151" spans="1:19" s="18" customFormat="1" ht="12.75" customHeight="1">
      <c r="A151" s="106"/>
      <c r="B151" s="109"/>
      <c r="C151" s="272"/>
      <c r="D151" s="279"/>
      <c r="E151" s="279" t="s">
        <v>36</v>
      </c>
      <c r="F151" s="279"/>
      <c r="G151" s="279"/>
      <c r="H151" s="291"/>
      <c r="I151" s="295"/>
      <c r="J151" s="293"/>
      <c r="K151" s="296"/>
      <c r="L151" s="279"/>
      <c r="M151" s="108"/>
      <c r="N151" s="19"/>
      <c r="P151" s="269"/>
      <c r="Q151" s="159"/>
      <c r="R151" s="110"/>
      <c r="S151" s="110"/>
    </row>
    <row r="152" spans="1:19" s="18" customFormat="1" ht="12.75" customHeight="1">
      <c r="A152" s="106"/>
      <c r="B152" s="109"/>
      <c r="C152" s="272"/>
      <c r="D152" s="279"/>
      <c r="E152" s="279" t="s">
        <v>37</v>
      </c>
      <c r="F152" s="279"/>
      <c r="G152" s="279"/>
      <c r="H152" s="291"/>
      <c r="I152" s="295"/>
      <c r="J152" s="293"/>
      <c r="K152" s="279"/>
      <c r="L152" s="279"/>
      <c r="M152" s="108"/>
      <c r="N152" s="19"/>
      <c r="P152" s="269"/>
      <c r="Q152" s="159"/>
      <c r="R152" s="110"/>
      <c r="S152" s="110"/>
    </row>
    <row r="153" spans="1:19" s="18" customFormat="1" ht="12.75" customHeight="1">
      <c r="A153" s="106"/>
      <c r="B153" s="109"/>
      <c r="C153" s="272"/>
      <c r="D153" s="279"/>
      <c r="E153" s="279" t="s">
        <v>160</v>
      </c>
      <c r="F153" s="279"/>
      <c r="G153" s="279"/>
      <c r="H153" s="291"/>
      <c r="I153" s="295"/>
      <c r="J153" s="293"/>
      <c r="K153" s="279"/>
      <c r="L153" s="279"/>
      <c r="M153" s="108"/>
      <c r="N153" s="19"/>
      <c r="P153" s="269"/>
      <c r="Q153" s="159"/>
      <c r="R153" s="110"/>
      <c r="S153" s="110"/>
    </row>
    <row r="154" spans="1:19" s="18" customFormat="1" ht="12.75" customHeight="1">
      <c r="A154" s="106"/>
      <c r="B154" s="109"/>
      <c r="C154" s="272"/>
      <c r="D154" s="279"/>
      <c r="E154" s="279" t="s">
        <v>199</v>
      </c>
      <c r="F154" s="279"/>
      <c r="G154" s="279"/>
      <c r="H154" s="291"/>
      <c r="I154" s="295"/>
      <c r="J154" s="293"/>
      <c r="K154" s="279"/>
      <c r="L154" s="279"/>
      <c r="M154" s="108"/>
      <c r="N154" s="19"/>
      <c r="P154" s="269"/>
      <c r="Q154" s="159"/>
      <c r="R154" s="110"/>
      <c r="S154" s="110"/>
    </row>
    <row r="155" spans="1:19" s="18" customFormat="1" ht="12.75" customHeight="1">
      <c r="A155" s="106"/>
      <c r="B155" s="109"/>
      <c r="C155" s="272"/>
      <c r="D155" s="279"/>
      <c r="E155" s="279"/>
      <c r="F155" s="279"/>
      <c r="G155" s="279"/>
      <c r="H155" s="291"/>
      <c r="I155" s="295"/>
      <c r="J155" s="293"/>
      <c r="K155" s="279"/>
      <c r="L155" s="279"/>
      <c r="M155" s="108"/>
      <c r="N155" s="19"/>
      <c r="P155" s="269"/>
      <c r="Q155" s="159"/>
      <c r="R155" s="110"/>
      <c r="S155" s="110"/>
    </row>
    <row r="156" spans="1:19" s="18" customFormat="1" ht="12.75" customHeight="1">
      <c r="A156" s="106"/>
      <c r="B156" s="109"/>
      <c r="C156" s="272"/>
      <c r="D156" s="279" t="s">
        <v>166</v>
      </c>
      <c r="E156" s="282" t="s">
        <v>38</v>
      </c>
      <c r="F156" s="279"/>
      <c r="G156" s="279"/>
      <c r="H156" s="291"/>
      <c r="I156" s="295"/>
      <c r="J156" s="293"/>
      <c r="K156" s="279"/>
      <c r="L156" s="279"/>
      <c r="M156" s="108"/>
      <c r="N156" s="19"/>
      <c r="P156" s="269"/>
      <c r="Q156" s="159"/>
      <c r="R156" s="110"/>
      <c r="S156" s="110"/>
    </row>
    <row r="157" spans="1:19" s="18" customFormat="1" ht="12.75" customHeight="1">
      <c r="A157" s="106"/>
      <c r="B157" s="109"/>
      <c r="C157" s="272"/>
      <c r="D157" s="279"/>
      <c r="E157" s="297" t="s">
        <v>520</v>
      </c>
      <c r="F157" s="279"/>
      <c r="G157" s="279"/>
      <c r="H157" s="291"/>
      <c r="I157" s="295"/>
      <c r="J157" s="293"/>
      <c r="K157" s="279"/>
      <c r="L157" s="279"/>
      <c r="M157" s="108"/>
      <c r="N157" s="19"/>
      <c r="P157" s="269"/>
      <c r="Q157" s="159"/>
      <c r="R157" s="110"/>
      <c r="S157" s="110"/>
    </row>
    <row r="158" spans="1:19" s="18" customFormat="1" ht="12.75" customHeight="1">
      <c r="A158" s="106"/>
      <c r="B158" s="109"/>
      <c r="C158" s="272"/>
      <c r="D158" s="279"/>
      <c r="E158" s="297" t="s">
        <v>521</v>
      </c>
      <c r="F158" s="298"/>
      <c r="G158" s="298"/>
      <c r="H158" s="291"/>
      <c r="I158" s="295"/>
      <c r="J158" s="293"/>
      <c r="K158" s="279"/>
      <c r="L158" s="279"/>
      <c r="M158" s="108"/>
      <c r="N158" s="19"/>
      <c r="P158" s="269"/>
      <c r="Q158" s="159"/>
      <c r="R158" s="110"/>
      <c r="S158" s="110"/>
    </row>
    <row r="159" spans="1:19" s="18" customFormat="1" ht="12.75" customHeight="1">
      <c r="A159" s="106"/>
      <c r="B159" s="109"/>
      <c r="C159" s="272"/>
      <c r="D159" s="279"/>
      <c r="E159" s="297" t="s">
        <v>522</v>
      </c>
      <c r="F159" s="298"/>
      <c r="G159" s="298"/>
      <c r="H159" s="291"/>
      <c r="I159" s="295"/>
      <c r="J159" s="293"/>
      <c r="K159" s="279"/>
      <c r="L159" s="279"/>
      <c r="M159" s="108"/>
      <c r="N159" s="19"/>
      <c r="P159" s="269"/>
      <c r="Q159" s="159"/>
      <c r="R159" s="110"/>
      <c r="S159" s="110"/>
    </row>
    <row r="160" spans="1:19" s="18" customFormat="1" ht="12.75" customHeight="1">
      <c r="A160" s="106"/>
      <c r="B160" s="109"/>
      <c r="C160" s="272"/>
      <c r="D160" s="279"/>
      <c r="E160" s="279" t="s">
        <v>523</v>
      </c>
      <c r="F160" s="298"/>
      <c r="G160" s="298"/>
      <c r="H160" s="291"/>
      <c r="I160" s="295"/>
      <c r="J160" s="293"/>
      <c r="K160" s="279"/>
      <c r="L160" s="279"/>
      <c r="M160" s="108"/>
      <c r="N160" s="19"/>
      <c r="P160" s="269"/>
      <c r="Q160" s="159"/>
      <c r="R160" s="110"/>
      <c r="S160" s="110"/>
    </row>
    <row r="161" spans="1:19" s="18" customFormat="1" ht="12.75" customHeight="1">
      <c r="A161" s="106"/>
      <c r="B161" s="109"/>
      <c r="C161" s="272"/>
      <c r="D161" s="279"/>
      <c r="E161" s="279"/>
      <c r="F161" s="298"/>
      <c r="G161" s="298"/>
      <c r="H161" s="291"/>
      <c r="I161" s="295"/>
      <c r="J161" s="293"/>
      <c r="K161" s="279"/>
      <c r="L161" s="279"/>
      <c r="M161" s="108"/>
      <c r="N161" s="19"/>
      <c r="P161" s="269"/>
      <c r="Q161" s="159"/>
      <c r="R161" s="110"/>
      <c r="S161" s="110"/>
    </row>
    <row r="162" spans="1:19" s="18" customFormat="1" ht="12.75" customHeight="1">
      <c r="A162" s="106"/>
      <c r="B162" s="109"/>
      <c r="C162" s="272"/>
      <c r="D162" s="279"/>
      <c r="E162" s="279"/>
      <c r="F162" s="298"/>
      <c r="G162" s="298"/>
      <c r="H162" s="291"/>
      <c r="I162" s="295"/>
      <c r="J162" s="293"/>
      <c r="K162" s="279"/>
      <c r="L162" s="279"/>
      <c r="M162" s="108"/>
      <c r="N162" s="19"/>
      <c r="P162" s="269"/>
      <c r="Q162" s="159"/>
      <c r="R162" s="110"/>
      <c r="S162" s="110"/>
    </row>
    <row r="163" spans="1:19" s="18" customFormat="1" ht="12.75" customHeight="1">
      <c r="A163" s="106"/>
      <c r="B163" s="109"/>
      <c r="C163" s="272"/>
      <c r="D163" s="279"/>
      <c r="E163" s="279"/>
      <c r="F163" s="298"/>
      <c r="G163" s="298"/>
      <c r="H163" s="291"/>
      <c r="I163" s="295"/>
      <c r="J163" s="293"/>
      <c r="K163" s="279"/>
      <c r="L163" s="279"/>
      <c r="M163" s="108"/>
      <c r="N163" s="19"/>
      <c r="P163" s="269"/>
      <c r="Q163" s="159"/>
      <c r="R163" s="110"/>
      <c r="S163" s="110"/>
    </row>
    <row r="164" spans="1:19" s="18" customFormat="1" ht="12.75" customHeight="1">
      <c r="A164" s="106"/>
      <c r="B164" s="109"/>
      <c r="C164" s="272"/>
      <c r="D164" s="279"/>
      <c r="E164" s="279"/>
      <c r="F164" s="298"/>
      <c r="G164" s="298"/>
      <c r="H164" s="291"/>
      <c r="I164" s="295"/>
      <c r="J164" s="293"/>
      <c r="K164" s="279"/>
      <c r="L164" s="279"/>
      <c r="M164" s="108"/>
      <c r="N164" s="19"/>
      <c r="P164" s="269"/>
      <c r="Q164" s="159"/>
      <c r="R164" s="110"/>
      <c r="S164" s="110"/>
    </row>
    <row r="165" spans="1:19" s="18" customFormat="1" ht="12.75" customHeight="1">
      <c r="A165" s="106"/>
      <c r="B165" s="109"/>
      <c r="C165" s="272"/>
      <c r="D165" s="279" t="s">
        <v>165</v>
      </c>
      <c r="E165" s="279" t="s">
        <v>18</v>
      </c>
      <c r="F165" s="279"/>
      <c r="G165" s="279"/>
      <c r="H165" s="279"/>
      <c r="I165" s="279"/>
      <c r="J165" s="279"/>
      <c r="K165" s="279"/>
      <c r="L165" s="279"/>
      <c r="M165" s="108"/>
      <c r="N165" s="19"/>
      <c r="P165" s="269"/>
      <c r="Q165" s="159"/>
      <c r="R165" s="110"/>
      <c r="S165" s="110"/>
    </row>
    <row r="166" spans="1:19" s="18" customFormat="1" ht="12.75" customHeight="1">
      <c r="A166" s="106"/>
      <c r="B166" s="109"/>
      <c r="C166" s="272"/>
      <c r="D166" s="279"/>
      <c r="E166" s="279" t="s">
        <v>39</v>
      </c>
      <c r="F166" s="279"/>
      <c r="G166" s="279"/>
      <c r="H166" s="279"/>
      <c r="I166" s="279"/>
      <c r="J166" s="279"/>
      <c r="K166" s="279"/>
      <c r="L166" s="279"/>
      <c r="M166" s="108"/>
      <c r="N166" s="19"/>
      <c r="P166" s="269"/>
      <c r="Q166" s="159"/>
      <c r="R166" s="110"/>
      <c r="S166" s="110"/>
    </row>
    <row r="167" spans="1:19" s="18" customFormat="1" ht="12.75" customHeight="1">
      <c r="A167" s="106"/>
      <c r="B167" s="109"/>
      <c r="C167" s="272"/>
      <c r="D167" s="279"/>
      <c r="E167" s="279" t="s">
        <v>40</v>
      </c>
      <c r="F167" s="279"/>
      <c r="G167" s="279"/>
      <c r="H167" s="279"/>
      <c r="I167" s="279"/>
      <c r="J167" s="279"/>
      <c r="K167" s="279"/>
      <c r="L167" s="279"/>
      <c r="M167" s="108"/>
      <c r="N167" s="19"/>
      <c r="P167" s="269"/>
      <c r="Q167" s="159"/>
      <c r="R167" s="110"/>
      <c r="S167" s="110"/>
    </row>
    <row r="168" spans="1:19" s="18" customFormat="1" ht="12.75" customHeight="1">
      <c r="A168" s="106"/>
      <c r="B168" s="109"/>
      <c r="C168" s="272"/>
      <c r="D168" s="279"/>
      <c r="E168" s="279" t="s">
        <v>41</v>
      </c>
      <c r="F168" s="279"/>
      <c r="G168" s="279"/>
      <c r="H168" s="279"/>
      <c r="I168" s="279"/>
      <c r="J168" s="279"/>
      <c r="K168" s="279"/>
      <c r="L168" s="279"/>
      <c r="M168" s="108"/>
      <c r="N168" s="19"/>
      <c r="P168" s="269"/>
      <c r="Q168" s="159"/>
      <c r="R168" s="110"/>
      <c r="S168" s="110"/>
    </row>
    <row r="169" spans="1:19" s="18" customFormat="1" ht="12.75" customHeight="1">
      <c r="A169" s="106"/>
      <c r="B169" s="109"/>
      <c r="C169" s="272"/>
      <c r="D169" s="279"/>
      <c r="E169" s="279" t="s">
        <v>42</v>
      </c>
      <c r="F169" s="279"/>
      <c r="G169" s="279"/>
      <c r="H169" s="279"/>
      <c r="I169" s="279"/>
      <c r="J169" s="279"/>
      <c r="K169" s="279"/>
      <c r="L169" s="279"/>
      <c r="M169" s="108"/>
      <c r="N169" s="19"/>
      <c r="P169" s="269"/>
      <c r="Q169" s="159"/>
      <c r="R169" s="110"/>
      <c r="S169" s="110"/>
    </row>
    <row r="170" spans="1:19" s="18" customFormat="1" ht="12.75" customHeight="1">
      <c r="A170" s="106"/>
      <c r="B170" s="109"/>
      <c r="C170" s="272"/>
      <c r="D170" s="279"/>
      <c r="E170" s="279" t="s">
        <v>43</v>
      </c>
      <c r="F170" s="279"/>
      <c r="G170" s="279"/>
      <c r="H170" s="279"/>
      <c r="I170" s="279"/>
      <c r="J170" s="279"/>
      <c r="K170" s="279"/>
      <c r="L170" s="279"/>
      <c r="M170" s="108"/>
      <c r="N170" s="19"/>
      <c r="P170" s="269"/>
      <c r="Q170" s="159"/>
      <c r="R170" s="110"/>
      <c r="S170" s="110"/>
    </row>
    <row r="171" spans="1:19" s="18" customFormat="1" ht="12.75" customHeight="1">
      <c r="A171" s="106"/>
      <c r="B171" s="109"/>
      <c r="C171" s="272"/>
      <c r="D171" s="279"/>
      <c r="E171" s="279" t="s">
        <v>44</v>
      </c>
      <c r="F171" s="279"/>
      <c r="G171" s="279"/>
      <c r="H171" s="279"/>
      <c r="I171" s="279"/>
      <c r="J171" s="279"/>
      <c r="K171" s="279"/>
      <c r="L171" s="279"/>
      <c r="M171" s="108"/>
      <c r="N171" s="19"/>
      <c r="P171" s="269"/>
      <c r="Q171" s="159"/>
      <c r="R171" s="110"/>
      <c r="S171" s="110"/>
    </row>
    <row r="172" spans="1:19" ht="12.75" customHeight="1">
      <c r="A172" s="106"/>
      <c r="B172" s="109"/>
      <c r="C172" s="272"/>
      <c r="D172" s="279"/>
      <c r="E172" s="279"/>
      <c r="F172" s="299"/>
      <c r="G172" s="299"/>
      <c r="H172" s="279"/>
      <c r="I172" s="279"/>
      <c r="J172" s="279"/>
      <c r="K172" s="279"/>
      <c r="L172" s="279"/>
      <c r="P172" s="269"/>
    </row>
    <row r="173" spans="1:19" ht="12.75" customHeight="1">
      <c r="A173" s="106"/>
      <c r="B173" s="109"/>
      <c r="C173" s="272"/>
      <c r="D173" s="279" t="s">
        <v>162</v>
      </c>
      <c r="E173" s="279" t="s">
        <v>393</v>
      </c>
      <c r="F173" s="299"/>
      <c r="G173" s="299"/>
      <c r="H173" s="279"/>
      <c r="I173" s="279"/>
      <c r="J173" s="279"/>
      <c r="K173" s="279"/>
      <c r="L173" s="279"/>
      <c r="P173" s="269"/>
    </row>
    <row r="174" spans="1:19" ht="12.75" customHeight="1">
      <c r="A174" s="106"/>
      <c r="B174" s="109"/>
      <c r="C174" s="272"/>
      <c r="D174" s="279"/>
      <c r="E174" s="299" t="s">
        <v>394</v>
      </c>
      <c r="F174" s="286"/>
      <c r="G174" s="286"/>
      <c r="H174" s="279"/>
      <c r="I174" s="279"/>
      <c r="J174" s="279"/>
      <c r="K174" s="279"/>
      <c r="L174" s="279"/>
      <c r="P174" s="269"/>
    </row>
    <row r="175" spans="1:19" ht="12.75" customHeight="1">
      <c r="A175" s="106"/>
      <c r="B175" s="109"/>
      <c r="C175" s="272"/>
      <c r="D175" s="279"/>
      <c r="E175" s="299"/>
      <c r="F175" s="286"/>
      <c r="G175" s="286"/>
      <c r="H175" s="279"/>
      <c r="I175" s="279"/>
      <c r="J175" s="279"/>
      <c r="K175" s="279"/>
      <c r="L175" s="279"/>
      <c r="P175" s="269"/>
    </row>
    <row r="176" spans="1:19" ht="12.75" customHeight="1">
      <c r="A176" s="106"/>
      <c r="B176" s="109"/>
      <c r="C176" s="272"/>
      <c r="D176" s="279" t="s">
        <v>163</v>
      </c>
      <c r="E176" s="286" t="s">
        <v>395</v>
      </c>
      <c r="F176" s="279"/>
      <c r="G176" s="279"/>
      <c r="H176" s="279"/>
      <c r="I176" s="279"/>
      <c r="J176" s="279"/>
      <c r="K176" s="279"/>
      <c r="L176" s="279"/>
      <c r="P176" s="269"/>
    </row>
    <row r="177" spans="1:19" ht="12.75" customHeight="1">
      <c r="A177" s="106"/>
      <c r="B177" s="109"/>
      <c r="C177" s="272"/>
      <c r="D177" s="279"/>
      <c r="E177" s="286" t="s">
        <v>396</v>
      </c>
      <c r="F177" s="300"/>
      <c r="G177" s="300"/>
      <c r="H177" s="279"/>
      <c r="I177" s="279"/>
      <c r="J177" s="279"/>
      <c r="K177" s="279"/>
      <c r="L177" s="279"/>
      <c r="P177" s="269"/>
    </row>
    <row r="178" spans="1:19" ht="12.75" customHeight="1">
      <c r="A178" s="106"/>
      <c r="B178" s="109"/>
      <c r="C178" s="272"/>
      <c r="D178" s="279"/>
      <c r="E178" s="279"/>
      <c r="F178" s="300"/>
      <c r="G178" s="300"/>
      <c r="H178" s="279"/>
      <c r="I178" s="279"/>
      <c r="J178" s="279"/>
      <c r="K178" s="279"/>
      <c r="L178" s="279"/>
      <c r="P178" s="269"/>
    </row>
    <row r="179" spans="1:19" ht="12.75" customHeight="1">
      <c r="A179" s="106"/>
      <c r="B179" s="109"/>
      <c r="C179" s="272"/>
      <c r="D179" s="279" t="s">
        <v>164</v>
      </c>
      <c r="E179" s="300" t="s">
        <v>511</v>
      </c>
      <c r="F179" s="300"/>
      <c r="G179" s="300"/>
      <c r="H179" s="279"/>
      <c r="I179" s="279"/>
      <c r="J179" s="279"/>
      <c r="K179" s="279"/>
      <c r="L179" s="279"/>
      <c r="P179" s="269"/>
    </row>
    <row r="180" spans="1:19">
      <c r="A180" s="106"/>
      <c r="B180" s="109"/>
      <c r="C180" s="272"/>
      <c r="D180" s="279"/>
      <c r="E180" s="300" t="s">
        <v>512</v>
      </c>
      <c r="F180" s="300"/>
      <c r="G180" s="300"/>
      <c r="H180" s="279"/>
      <c r="I180" s="279"/>
      <c r="J180" s="279"/>
      <c r="K180" s="279"/>
      <c r="L180" s="279"/>
      <c r="P180" s="269"/>
    </row>
    <row r="181" spans="1:19">
      <c r="A181" s="106"/>
      <c r="B181" s="109"/>
      <c r="C181" s="272"/>
      <c r="D181" s="279"/>
      <c r="E181" s="300" t="s">
        <v>480</v>
      </c>
      <c r="F181" s="279"/>
      <c r="G181" s="279"/>
      <c r="H181" s="279"/>
      <c r="I181" s="279"/>
      <c r="J181" s="279"/>
      <c r="K181" s="279"/>
      <c r="L181" s="279"/>
      <c r="P181" s="269"/>
    </row>
    <row r="182" spans="1:19">
      <c r="A182" s="106"/>
      <c r="B182" s="109"/>
      <c r="C182" s="272"/>
      <c r="D182" s="279"/>
      <c r="E182" s="279" t="s">
        <v>481</v>
      </c>
      <c r="F182" s="279"/>
      <c r="G182" s="279"/>
      <c r="H182" s="279"/>
      <c r="I182" s="279"/>
      <c r="J182" s="279"/>
      <c r="K182" s="279"/>
      <c r="L182" s="279"/>
      <c r="P182" s="269"/>
    </row>
    <row r="183" spans="1:19" s="17" customFormat="1">
      <c r="A183" s="106"/>
      <c r="B183" s="109"/>
      <c r="C183" s="272"/>
      <c r="D183" s="279"/>
      <c r="E183" s="300" t="s">
        <v>482</v>
      </c>
      <c r="F183" s="279"/>
      <c r="G183" s="279"/>
      <c r="H183" s="279"/>
      <c r="I183" s="279"/>
      <c r="J183" s="279"/>
      <c r="K183" s="279"/>
      <c r="L183" s="279"/>
      <c r="M183" s="108"/>
      <c r="N183" s="19"/>
      <c r="O183" s="18"/>
      <c r="P183" s="269"/>
      <c r="Q183" s="159"/>
      <c r="R183" s="106"/>
      <c r="S183" s="106"/>
    </row>
    <row r="184" spans="1:19" s="17" customFormat="1">
      <c r="A184" s="106"/>
      <c r="B184" s="109"/>
      <c r="C184" s="272"/>
      <c r="D184" s="279"/>
      <c r="E184" s="279" t="s">
        <v>483</v>
      </c>
      <c r="F184" s="279"/>
      <c r="G184" s="279"/>
      <c r="H184" s="279"/>
      <c r="I184" s="279"/>
      <c r="J184" s="279"/>
      <c r="K184" s="279"/>
      <c r="L184" s="279"/>
      <c r="M184" s="108"/>
      <c r="N184" s="19"/>
      <c r="O184" s="18"/>
      <c r="P184" s="269"/>
      <c r="Q184" s="159"/>
      <c r="R184" s="106"/>
      <c r="S184" s="106"/>
    </row>
    <row r="185" spans="1:19" s="17" customFormat="1">
      <c r="A185" s="106"/>
      <c r="B185" s="109"/>
      <c r="C185" s="272"/>
      <c r="D185" s="108"/>
      <c r="E185" s="108"/>
      <c r="F185" s="108"/>
      <c r="G185" s="108"/>
      <c r="H185" s="108"/>
      <c r="I185" s="108"/>
      <c r="J185" s="108"/>
      <c r="K185" s="108"/>
      <c r="L185" s="108"/>
      <c r="M185" s="108"/>
      <c r="N185" s="19"/>
      <c r="O185" s="18"/>
      <c r="P185" s="269"/>
      <c r="Q185" s="159"/>
      <c r="R185" s="106"/>
      <c r="S185" s="106"/>
    </row>
    <row r="186" spans="1:19" s="17" customFormat="1">
      <c r="A186" s="106"/>
      <c r="B186" s="109"/>
      <c r="C186" s="272"/>
      <c r="D186" s="108" t="s">
        <v>476</v>
      </c>
      <c r="E186" s="108"/>
      <c r="F186" s="108"/>
      <c r="G186" s="108"/>
      <c r="H186" s="108"/>
      <c r="I186" s="108"/>
      <c r="J186" s="108"/>
      <c r="K186" s="108"/>
      <c r="L186" s="108"/>
      <c r="M186" s="108"/>
      <c r="N186" s="19"/>
      <c r="O186" s="18"/>
      <c r="P186" s="269"/>
      <c r="Q186" s="159"/>
      <c r="R186" s="106"/>
      <c r="S186" s="106"/>
    </row>
    <row r="187" spans="1:19" s="17" customFormat="1">
      <c r="A187" s="106"/>
      <c r="B187" s="109"/>
      <c r="C187" s="108"/>
      <c r="D187" s="282"/>
      <c r="E187" s="108" t="s">
        <v>477</v>
      </c>
      <c r="F187" s="108"/>
      <c r="G187" s="108"/>
      <c r="H187" s="108"/>
      <c r="I187" s="108"/>
      <c r="J187" s="108"/>
      <c r="K187" s="108"/>
      <c r="L187" s="108"/>
      <c r="M187" s="108"/>
      <c r="N187" s="19"/>
      <c r="O187" s="18"/>
      <c r="P187" s="269"/>
      <c r="Q187" s="159"/>
      <c r="R187" s="106"/>
      <c r="S187" s="106"/>
    </row>
    <row r="188" spans="1:19" s="17" customFormat="1">
      <c r="A188" s="106"/>
      <c r="B188" s="109"/>
      <c r="C188" s="108"/>
      <c r="D188" s="108"/>
      <c r="E188" s="108" t="s">
        <v>478</v>
      </c>
      <c r="F188" s="108"/>
      <c r="G188" s="108"/>
      <c r="H188" s="108"/>
      <c r="I188" s="108"/>
      <c r="J188" s="108"/>
      <c r="K188" s="108"/>
      <c r="L188" s="108"/>
      <c r="M188" s="108"/>
      <c r="N188" s="19"/>
      <c r="O188" s="18"/>
      <c r="P188" s="269"/>
      <c r="Q188" s="159"/>
      <c r="R188" s="106"/>
      <c r="S188" s="106"/>
    </row>
    <row r="189" spans="1:19" s="18" customFormat="1">
      <c r="A189" s="108"/>
      <c r="B189" s="109"/>
      <c r="C189" s="108"/>
      <c r="D189" s="108"/>
      <c r="E189" s="108" t="s">
        <v>172</v>
      </c>
      <c r="F189" s="108"/>
      <c r="G189" s="108"/>
      <c r="H189" s="108"/>
      <c r="I189" s="108"/>
      <c r="J189" s="108"/>
      <c r="K189" s="108"/>
      <c r="L189" s="108"/>
      <c r="M189" s="108"/>
      <c r="N189" s="19"/>
      <c r="P189" s="269"/>
      <c r="Q189" s="159"/>
      <c r="R189" s="110"/>
      <c r="S189" s="110"/>
    </row>
    <row r="190" spans="1:19" s="18" customFormat="1">
      <c r="A190" s="108"/>
      <c r="B190" s="109"/>
      <c r="C190" s="108"/>
      <c r="D190" s="108"/>
      <c r="E190" s="108" t="s">
        <v>173</v>
      </c>
      <c r="F190" s="108"/>
      <c r="G190" s="108"/>
      <c r="H190" s="108"/>
      <c r="I190" s="108"/>
      <c r="J190" s="108"/>
      <c r="K190" s="108"/>
      <c r="L190" s="108"/>
      <c r="M190" s="108"/>
      <c r="N190" s="19"/>
      <c r="P190" s="269"/>
      <c r="Q190" s="159"/>
      <c r="R190" s="110"/>
      <c r="S190" s="110"/>
    </row>
    <row r="191" spans="1:19">
      <c r="E191" s="108" t="s">
        <v>175</v>
      </c>
      <c r="P191" s="269"/>
    </row>
    <row r="192" spans="1:19">
      <c r="E192" s="108" t="s">
        <v>479</v>
      </c>
      <c r="P192" s="269"/>
    </row>
    <row r="193" spans="16:16">
      <c r="P193" s="269"/>
    </row>
    <row r="194" spans="16:16">
      <c r="P194" s="269"/>
    </row>
    <row r="195" spans="16:16">
      <c r="P195" s="269"/>
    </row>
    <row r="196" spans="16:16">
      <c r="P196" s="269"/>
    </row>
    <row r="197" spans="16:16">
      <c r="P197" s="269"/>
    </row>
    <row r="198" spans="16:16">
      <c r="P198" s="269"/>
    </row>
    <row r="199" spans="16:16">
      <c r="P199" s="269"/>
    </row>
    <row r="200" spans="16:16">
      <c r="P200" s="269"/>
    </row>
    <row r="201" spans="16:16">
      <c r="P201" s="269"/>
    </row>
    <row r="202" spans="16:16">
      <c r="P202" s="269"/>
    </row>
    <row r="203" spans="16:16">
      <c r="P203" s="269"/>
    </row>
    <row r="204" spans="16:16">
      <c r="P204" s="269"/>
    </row>
    <row r="205" spans="16:16">
      <c r="P205" s="269"/>
    </row>
    <row r="206" spans="16:16">
      <c r="P206" s="269"/>
    </row>
    <row r="207" spans="16:16">
      <c r="P207" s="269"/>
    </row>
    <row r="208" spans="16:16">
      <c r="P208" s="269"/>
    </row>
    <row r="209" spans="16:16">
      <c r="P209" s="269"/>
    </row>
    <row r="210" spans="16:16">
      <c r="P210" s="269"/>
    </row>
    <row r="211" spans="16:16">
      <c r="P211" s="269"/>
    </row>
    <row r="212" spans="16:16">
      <c r="P212" s="269"/>
    </row>
    <row r="213" spans="16:16">
      <c r="P213" s="269"/>
    </row>
    <row r="214" spans="16:16">
      <c r="P214" s="269"/>
    </row>
    <row r="215" spans="16:16">
      <c r="P215" s="269"/>
    </row>
    <row r="216" spans="16:16">
      <c r="P216" s="269"/>
    </row>
    <row r="217" spans="16:16">
      <c r="P217" s="269"/>
    </row>
    <row r="218" spans="16:16">
      <c r="P218" s="269"/>
    </row>
    <row r="219" spans="16:16">
      <c r="P219" s="269"/>
    </row>
    <row r="220" spans="16:16">
      <c r="P220" s="269"/>
    </row>
    <row r="221" spans="16:16">
      <c r="P221" s="269"/>
    </row>
    <row r="222" spans="16:16">
      <c r="P222" s="269"/>
    </row>
    <row r="223" spans="16:16">
      <c r="P223" s="269"/>
    </row>
    <row r="224" spans="16:16">
      <c r="P224" s="269"/>
    </row>
    <row r="225" spans="16:16">
      <c r="P225" s="269"/>
    </row>
    <row r="226" spans="16:16">
      <c r="P226" s="269"/>
    </row>
    <row r="227" spans="16:16">
      <c r="P227" s="269"/>
    </row>
    <row r="228" spans="16:16">
      <c r="P228" s="269"/>
    </row>
    <row r="229" spans="16:16">
      <c r="P229" s="269"/>
    </row>
    <row r="230" spans="16:16">
      <c r="P230" s="269"/>
    </row>
    <row r="231" spans="16:16">
      <c r="P231" s="269"/>
    </row>
    <row r="232" spans="16:16">
      <c r="P232" s="269"/>
    </row>
    <row r="233" spans="16:16">
      <c r="P233" s="269"/>
    </row>
    <row r="234" spans="16:16">
      <c r="P234" s="269"/>
    </row>
    <row r="235" spans="16:16">
      <c r="P235" s="269"/>
    </row>
    <row r="236" spans="16:16">
      <c r="P236" s="269"/>
    </row>
    <row r="237" spans="16:16">
      <c r="P237" s="269"/>
    </row>
    <row r="238" spans="16:16">
      <c r="P238" s="269"/>
    </row>
    <row r="239" spans="16:16">
      <c r="P239" s="269"/>
    </row>
    <row r="240" spans="16:16">
      <c r="P240" s="269"/>
    </row>
    <row r="241" spans="3:16">
      <c r="P241" s="269"/>
    </row>
    <row r="242" spans="3:16">
      <c r="P242" s="269"/>
    </row>
    <row r="243" spans="3:16">
      <c r="P243" s="269"/>
    </row>
    <row r="244" spans="3:16">
      <c r="P244" s="269"/>
    </row>
    <row r="245" spans="3:16">
      <c r="P245" s="267"/>
    </row>
    <row r="246" spans="3:16">
      <c r="P246" s="267"/>
    </row>
    <row r="247" spans="3:16">
      <c r="P247" s="121"/>
    </row>
    <row r="248" spans="3:16">
      <c r="P248" s="121"/>
    </row>
    <row r="249" spans="3:16">
      <c r="C249" s="258"/>
      <c r="D249" s="258"/>
      <c r="E249" s="258"/>
      <c r="F249" s="258"/>
      <c r="G249" s="258"/>
      <c r="H249" s="258"/>
      <c r="I249" s="258"/>
      <c r="J249" s="258"/>
      <c r="K249" s="258"/>
      <c r="L249" s="258"/>
      <c r="M249" s="258"/>
      <c r="N249" s="151"/>
      <c r="O249" s="117"/>
      <c r="P249" s="121"/>
    </row>
    <row r="250" spans="3:16">
      <c r="C250" s="258"/>
      <c r="D250" s="258"/>
      <c r="E250" s="258"/>
      <c r="F250" s="258"/>
      <c r="G250" s="258"/>
      <c r="H250" s="258"/>
      <c r="I250" s="258"/>
      <c r="J250" s="258"/>
      <c r="K250" s="258"/>
      <c r="L250" s="258"/>
      <c r="M250" s="258"/>
      <c r="N250" s="151"/>
      <c r="O250" s="117"/>
      <c r="P250" s="121"/>
    </row>
    <row r="251" spans="3:16">
      <c r="C251" s="258"/>
      <c r="D251" s="258"/>
      <c r="E251" s="258"/>
      <c r="F251" s="258"/>
      <c r="G251" s="258"/>
      <c r="H251" s="258"/>
      <c r="I251" s="258"/>
      <c r="J251" s="258"/>
      <c r="K251" s="258"/>
      <c r="L251" s="258"/>
      <c r="M251" s="258"/>
      <c r="N251" s="151"/>
      <c r="O251" s="117"/>
      <c r="P251" s="121"/>
    </row>
    <row r="252" spans="3:16">
      <c r="C252" s="258"/>
      <c r="D252" s="258"/>
      <c r="E252" s="258"/>
      <c r="F252" s="258"/>
      <c r="G252" s="258"/>
      <c r="H252" s="258"/>
      <c r="I252" s="258"/>
      <c r="J252" s="258"/>
      <c r="K252" s="258"/>
      <c r="L252" s="258"/>
      <c r="M252" s="258"/>
      <c r="N252" s="151"/>
      <c r="O252" s="117"/>
      <c r="P252" s="121"/>
    </row>
    <row r="253" spans="3:16">
      <c r="C253" s="258"/>
      <c r="D253" s="258"/>
      <c r="E253" s="258"/>
      <c r="F253" s="258"/>
      <c r="G253" s="258"/>
      <c r="H253" s="258"/>
      <c r="I253" s="258"/>
      <c r="J253" s="258"/>
      <c r="K253" s="258"/>
      <c r="L253" s="258"/>
      <c r="M253" s="258"/>
      <c r="N253" s="151"/>
      <c r="O253" s="117"/>
      <c r="P253" s="121"/>
    </row>
    <row r="254" spans="3:16">
      <c r="C254" s="258"/>
      <c r="D254" s="258"/>
      <c r="E254" s="258"/>
      <c r="F254" s="258"/>
      <c r="G254" s="258"/>
      <c r="H254" s="258"/>
      <c r="I254" s="258"/>
      <c r="J254" s="258"/>
      <c r="K254" s="258"/>
      <c r="L254" s="258"/>
      <c r="M254" s="258"/>
      <c r="N254" s="151"/>
      <c r="O254" s="117"/>
      <c r="P254" s="121"/>
    </row>
  </sheetData>
  <mergeCells count="185">
    <mergeCell ref="E24:G24"/>
    <mergeCell ref="C24:D24"/>
    <mergeCell ref="D107:D109"/>
    <mergeCell ref="E107:G109"/>
    <mergeCell ref="D110:D112"/>
    <mergeCell ref="E110:G112"/>
    <mergeCell ref="B82:B99"/>
    <mergeCell ref="E125:G125"/>
    <mergeCell ref="C6:C10"/>
    <mergeCell ref="C25:D25"/>
    <mergeCell ref="E25:G25"/>
    <mergeCell ref="D116:D118"/>
    <mergeCell ref="E116:G118"/>
    <mergeCell ref="C113:C118"/>
    <mergeCell ref="D113:D115"/>
    <mergeCell ref="E113:G115"/>
    <mergeCell ref="C107:C112"/>
    <mergeCell ref="C103:C105"/>
    <mergeCell ref="E103:K103"/>
    <mergeCell ref="E104:G104"/>
    <mergeCell ref="I104:J104"/>
    <mergeCell ref="E105:G105"/>
    <mergeCell ref="I105:K105"/>
    <mergeCell ref="C100:C102"/>
    <mergeCell ref="E100:K100"/>
    <mergeCell ref="E101:G101"/>
    <mergeCell ref="I101:J101"/>
    <mergeCell ref="E102:G102"/>
    <mergeCell ref="I102:K102"/>
    <mergeCell ref="C97:C99"/>
    <mergeCell ref="E97:K97"/>
    <mergeCell ref="E98:G98"/>
    <mergeCell ref="I98:K98"/>
    <mergeCell ref="E99:G99"/>
    <mergeCell ref="I99:K99"/>
    <mergeCell ref="C88:C90"/>
    <mergeCell ref="E88:K88"/>
    <mergeCell ref="E89:G89"/>
    <mergeCell ref="I89:K89"/>
    <mergeCell ref="E90:G90"/>
    <mergeCell ref="C94:C96"/>
    <mergeCell ref="E94:K94"/>
    <mergeCell ref="E95:G95"/>
    <mergeCell ref="I95:K95"/>
    <mergeCell ref="E96:G96"/>
    <mergeCell ref="I96:K96"/>
    <mergeCell ref="I90:K90"/>
    <mergeCell ref="C91:C93"/>
    <mergeCell ref="E91:K91"/>
    <mergeCell ref="E92:G92"/>
    <mergeCell ref="I92:K92"/>
    <mergeCell ref="E93:G93"/>
    <mergeCell ref="I93:K93"/>
    <mergeCell ref="C82:C84"/>
    <mergeCell ref="E82:K82"/>
    <mergeCell ref="O82:O84"/>
    <mergeCell ref="P82:P84"/>
    <mergeCell ref="E83:G83"/>
    <mergeCell ref="I83:K83"/>
    <mergeCell ref="E84:G84"/>
    <mergeCell ref="I84:K84"/>
    <mergeCell ref="C85:C87"/>
    <mergeCell ref="E85:K85"/>
    <mergeCell ref="E86:G86"/>
    <mergeCell ref="I86:K86"/>
    <mergeCell ref="E87:G87"/>
    <mergeCell ref="I87:K87"/>
    <mergeCell ref="C78:C80"/>
    <mergeCell ref="E78:K78"/>
    <mergeCell ref="E79:G79"/>
    <mergeCell ref="I79:K79"/>
    <mergeCell ref="E80:G80"/>
    <mergeCell ref="I80:K80"/>
    <mergeCell ref="C75:C77"/>
    <mergeCell ref="E75:K75"/>
    <mergeCell ref="E76:G76"/>
    <mergeCell ref="I76:K76"/>
    <mergeCell ref="E77:G77"/>
    <mergeCell ref="I77:K77"/>
    <mergeCell ref="C72:C74"/>
    <mergeCell ref="E72:K72"/>
    <mergeCell ref="E73:G73"/>
    <mergeCell ref="I73:K73"/>
    <mergeCell ref="E74:G74"/>
    <mergeCell ref="I74:K74"/>
    <mergeCell ref="C67:D67"/>
    <mergeCell ref="E67:K67"/>
    <mergeCell ref="C69:C71"/>
    <mergeCell ref="E69:K69"/>
    <mergeCell ref="O69:O71"/>
    <mergeCell ref="P69:P71"/>
    <mergeCell ref="E70:G70"/>
    <mergeCell ref="I70:K70"/>
    <mergeCell ref="E71:G71"/>
    <mergeCell ref="I71:K71"/>
    <mergeCell ref="C64:D64"/>
    <mergeCell ref="E64:K64"/>
    <mergeCell ref="C65:D65"/>
    <mergeCell ref="E65:K65"/>
    <mergeCell ref="C66:D66"/>
    <mergeCell ref="E66:K66"/>
    <mergeCell ref="C59:D59"/>
    <mergeCell ref="E59:K59"/>
    <mergeCell ref="C62:D62"/>
    <mergeCell ref="E62:K62"/>
    <mergeCell ref="C63:D63"/>
    <mergeCell ref="E63:K63"/>
    <mergeCell ref="C54:D54"/>
    <mergeCell ref="E54:G54"/>
    <mergeCell ref="C57:D57"/>
    <mergeCell ref="E57:K57"/>
    <mergeCell ref="C58:D58"/>
    <mergeCell ref="E58:K58"/>
    <mergeCell ref="C48:D48"/>
    <mergeCell ref="E48:K48"/>
    <mergeCell ref="C50:D50"/>
    <mergeCell ref="E50:K50"/>
    <mergeCell ref="C52:D52"/>
    <mergeCell ref="E52:G52"/>
    <mergeCell ref="H52:I52"/>
    <mergeCell ref="J52:K52"/>
    <mergeCell ref="C46:D46"/>
    <mergeCell ref="E46:G46"/>
    <mergeCell ref="H46:I46"/>
    <mergeCell ref="J46:K46"/>
    <mergeCell ref="C47:D47"/>
    <mergeCell ref="E47:G47"/>
    <mergeCell ref="C42:D42"/>
    <mergeCell ref="E42:F42"/>
    <mergeCell ref="C43:D43"/>
    <mergeCell ref="E43:G43"/>
    <mergeCell ref="C44:D44"/>
    <mergeCell ref="E44:K44"/>
    <mergeCell ref="P36:P37"/>
    <mergeCell ref="J37:K37"/>
    <mergeCell ref="J38:K38"/>
    <mergeCell ref="J39:K39"/>
    <mergeCell ref="J40:K40"/>
    <mergeCell ref="C41:D41"/>
    <mergeCell ref="E41:F41"/>
    <mergeCell ref="C28:D28"/>
    <mergeCell ref="E28:K28"/>
    <mergeCell ref="G32:I32"/>
    <mergeCell ref="J32:K32"/>
    <mergeCell ref="C34:C40"/>
    <mergeCell ref="J34:K34"/>
    <mergeCell ref="J35:K35"/>
    <mergeCell ref="J36:K36"/>
    <mergeCell ref="C26:D26"/>
    <mergeCell ref="E26:G26"/>
    <mergeCell ref="I26:K26"/>
    <mergeCell ref="C27:D27"/>
    <mergeCell ref="E27:K27"/>
    <mergeCell ref="C22:D22"/>
    <mergeCell ref="E22:G22"/>
    <mergeCell ref="C23:D23"/>
    <mergeCell ref="E23:G23"/>
    <mergeCell ref="E15:G15"/>
    <mergeCell ref="I15:K15"/>
    <mergeCell ref="E16:G16"/>
    <mergeCell ref="I16:K16"/>
    <mergeCell ref="I17:K17"/>
    <mergeCell ref="C19:D19"/>
    <mergeCell ref="E19:G19"/>
    <mergeCell ref="O12:O14"/>
    <mergeCell ref="P12:P14"/>
    <mergeCell ref="E13:G13"/>
    <mergeCell ref="I13:K13"/>
    <mergeCell ref="I14:K14"/>
    <mergeCell ref="C15:C17"/>
    <mergeCell ref="C20:D21"/>
    <mergeCell ref="E20:G20"/>
    <mergeCell ref="E21:G21"/>
    <mergeCell ref="D2:F2"/>
    <mergeCell ref="C4:K4"/>
    <mergeCell ref="E6:G6"/>
    <mergeCell ref="I6:K6"/>
    <mergeCell ref="E7:G7"/>
    <mergeCell ref="I7:K7"/>
    <mergeCell ref="E8:G8"/>
    <mergeCell ref="E9:G9"/>
    <mergeCell ref="B12:B17"/>
    <mergeCell ref="C12:C14"/>
    <mergeCell ref="E12:G12"/>
    <mergeCell ref="I12:K12"/>
  </mergeCells>
  <phoneticPr fontId="3"/>
  <conditionalFormatting sqref="E47:E48">
    <cfRule type="expression" dxfId="49" priority="43">
      <formula>OR($E$46=995,$E$46=996,$E$46=997,$E$46=998,$E$46=999,$E$46=699)</formula>
    </cfRule>
  </conditionalFormatting>
  <conditionalFormatting sqref="E48:K48">
    <cfRule type="expression" dxfId="48" priority="42">
      <formula>OR($E$46=995,$E$46=996,$E$46=998,$E$46=999,$E$46=699)</formula>
    </cfRule>
  </conditionalFormatting>
  <conditionalFormatting sqref="H34:H40">
    <cfRule type="expression" dxfId="47" priority="41">
      <formula>$I$142=TRUE</formula>
    </cfRule>
    <cfRule type="expression" dxfId="46" priority="45">
      <formula>$I$142=TRUE</formula>
    </cfRule>
  </conditionalFormatting>
  <conditionalFormatting sqref="E44:K44">
    <cfRule type="expression" dxfId="45" priority="47">
      <formula>$I$142=TRUE</formula>
    </cfRule>
  </conditionalFormatting>
  <conditionalFormatting sqref="E21:G21">
    <cfRule type="expression" dxfId="44" priority="18">
      <formula>$E$20="99.　その他（下欄に記入してください）"</formula>
    </cfRule>
    <cfRule type="expression" dxfId="43" priority="39">
      <formula>OR($E$20="",$E$20="01.　三田",$E$20="02.　日吉",$E$20="03.　志木",$E$20="04.　SFC",$E$20="05.　矢上",$E$20="06.　信濃町",$E$20="07.　芝")</formula>
    </cfRule>
    <cfRule type="expression" dxfId="42" priority="40">
      <formula>OR($E$20="",$E$20="01.　三田",$E$20="02.　日吉",$E$20="03.　志木",$E$20="04.　SFC",$E$20="05.　矢上",$E$20="06.　信濃町",$E$20="07.　芝")</formula>
    </cfRule>
  </conditionalFormatting>
  <conditionalFormatting sqref="C57:C59 E57:E59">
    <cfRule type="expression" dxfId="41" priority="48">
      <formula>OR($E$54="外部資金",$E$54="外部資金（理工学部用度課管理資金）")</formula>
    </cfRule>
  </conditionalFormatting>
  <conditionalFormatting sqref="C62 E62 E64:E67 C64:C67">
    <cfRule type="expression" dxfId="40" priority="49">
      <formula>OR($E$54="経常費",$E$54="間接経費",$E$54="指定寄付",$E$54="SG経常費")</formula>
    </cfRule>
  </conditionalFormatting>
  <conditionalFormatting sqref="D34">
    <cfRule type="expression" dxfId="39" priority="37">
      <formula>$I$142=TRUE</formula>
    </cfRule>
  </conditionalFormatting>
  <conditionalFormatting sqref="D34">
    <cfRule type="expression" dxfId="38" priority="38">
      <formula>$I$142=TRUE</formula>
    </cfRule>
  </conditionalFormatting>
  <conditionalFormatting sqref="C43:G43">
    <cfRule type="expression" dxfId="37" priority="36">
      <formula>$I$26-$E$26&lt;7</formula>
    </cfRule>
  </conditionalFormatting>
  <conditionalFormatting sqref="J34">
    <cfRule type="expression" dxfId="36" priority="34">
      <formula>$I$142=TRUE</formula>
    </cfRule>
  </conditionalFormatting>
  <conditionalFormatting sqref="J34">
    <cfRule type="expression" dxfId="35" priority="35">
      <formula>$I$142=TRUE</formula>
    </cfRule>
  </conditionalFormatting>
  <conditionalFormatting sqref="J35">
    <cfRule type="expression" dxfId="34" priority="32">
      <formula>$I$142=TRUE</formula>
    </cfRule>
  </conditionalFormatting>
  <conditionalFormatting sqref="J35">
    <cfRule type="expression" dxfId="33" priority="33">
      <formula>$I$142=TRUE</formula>
    </cfRule>
  </conditionalFormatting>
  <conditionalFormatting sqref="J36">
    <cfRule type="expression" dxfId="32" priority="30">
      <formula>$I$142=TRUE</formula>
    </cfRule>
  </conditionalFormatting>
  <conditionalFormatting sqref="J36">
    <cfRule type="expression" dxfId="31" priority="31">
      <formula>$I$142=TRUE</formula>
    </cfRule>
  </conditionalFormatting>
  <conditionalFormatting sqref="J37">
    <cfRule type="expression" dxfId="30" priority="28">
      <formula>$I$142=TRUE</formula>
    </cfRule>
  </conditionalFormatting>
  <conditionalFormatting sqref="J37">
    <cfRule type="expression" dxfId="29" priority="29">
      <formula>$I$142=TRUE</formula>
    </cfRule>
  </conditionalFormatting>
  <conditionalFormatting sqref="J38">
    <cfRule type="expression" dxfId="28" priority="26">
      <formula>$I$142=TRUE</formula>
    </cfRule>
  </conditionalFormatting>
  <conditionalFormatting sqref="J38">
    <cfRule type="expression" dxfId="27" priority="27">
      <formula>$I$142=TRUE</formula>
    </cfRule>
  </conditionalFormatting>
  <conditionalFormatting sqref="J39">
    <cfRule type="expression" dxfId="26" priority="24">
      <formula>$I$142=TRUE</formula>
    </cfRule>
  </conditionalFormatting>
  <conditionalFormatting sqref="J39">
    <cfRule type="expression" dxfId="25" priority="25">
      <formula>$I$142=TRUE</formula>
    </cfRule>
  </conditionalFormatting>
  <conditionalFormatting sqref="J40">
    <cfRule type="expression" dxfId="24" priority="22">
      <formula>$I$142=TRUE</formula>
    </cfRule>
  </conditionalFormatting>
  <conditionalFormatting sqref="J40">
    <cfRule type="expression" dxfId="23" priority="23">
      <formula>$I$142=TRUE</formula>
    </cfRule>
  </conditionalFormatting>
  <conditionalFormatting sqref="C41:E42 H41:H42 C34 E34:I34 D35:I40">
    <cfRule type="expression" dxfId="22" priority="44">
      <formula>$I$142=TRUE</formula>
    </cfRule>
    <cfRule type="expression" dxfId="21" priority="46">
      <formula>$I$142=TRUE</formula>
    </cfRule>
  </conditionalFormatting>
  <conditionalFormatting sqref="C44:K44">
    <cfRule type="expression" dxfId="20" priority="21">
      <formula>$I$141=TRUE</formula>
    </cfRule>
  </conditionalFormatting>
  <conditionalFormatting sqref="G41:G42">
    <cfRule type="expression" dxfId="19" priority="19">
      <formula>$I$142=TRUE</formula>
    </cfRule>
    <cfRule type="expression" dxfId="18" priority="20">
      <formula>$I$142=TRUE</formula>
    </cfRule>
  </conditionalFormatting>
  <conditionalFormatting sqref="E24:G24">
    <cfRule type="expression" dxfId="17" priority="17">
      <formula>$E$19="05.　矢上"</formula>
    </cfRule>
  </conditionalFormatting>
  <conditionalFormatting sqref="I14:K14">
    <cfRule type="expression" dxfId="16" priority="16">
      <formula>AND(I12&lt;&gt;"",E13="2.　職員")</formula>
    </cfRule>
  </conditionalFormatting>
  <conditionalFormatting sqref="I17:K17">
    <cfRule type="expression" dxfId="15" priority="15">
      <formula>AND(I15&lt;&gt;"",E16="2.　職員")</formula>
    </cfRule>
  </conditionalFormatting>
  <conditionalFormatting sqref="I71:K71">
    <cfRule type="expression" dxfId="14" priority="14">
      <formula>AND(E70&lt;&gt;"",E71="2.　職員")</formula>
    </cfRule>
  </conditionalFormatting>
  <conditionalFormatting sqref="I74:K74">
    <cfRule type="expression" dxfId="13" priority="13">
      <formula>AND(E73&lt;&gt;"",E74="2.　職員")</formula>
    </cfRule>
  </conditionalFormatting>
  <conditionalFormatting sqref="I77:K77">
    <cfRule type="expression" dxfId="12" priority="12">
      <formula>AND(E76&lt;&gt;"",E77="2.　職員")</formula>
    </cfRule>
  </conditionalFormatting>
  <conditionalFormatting sqref="I80:K80">
    <cfRule type="expression" dxfId="11" priority="11">
      <formula>AND(E79&lt;&gt;"",E80="2.　職員")</formula>
    </cfRule>
  </conditionalFormatting>
  <conditionalFormatting sqref="I84:K84">
    <cfRule type="expression" dxfId="10" priority="10">
      <formula>AND(E83&lt;&gt;"",E84="2.　職員")</formula>
    </cfRule>
  </conditionalFormatting>
  <conditionalFormatting sqref="I87:K87">
    <cfRule type="expression" dxfId="9" priority="9">
      <formula>AND(E86&lt;&gt;"",E87="2.　職員")</formula>
    </cfRule>
  </conditionalFormatting>
  <conditionalFormatting sqref="I90:K90">
    <cfRule type="expression" dxfId="8" priority="8">
      <formula>AND(E89&lt;&gt;"",E90="2.　職員")</formula>
    </cfRule>
  </conditionalFormatting>
  <conditionalFormatting sqref="I93:K93">
    <cfRule type="expression" dxfId="7" priority="7">
      <formula>AND(E92&lt;&gt;"",E93="2.　職員")</formula>
    </cfRule>
  </conditionalFormatting>
  <conditionalFormatting sqref="I96:K96">
    <cfRule type="expression" dxfId="6" priority="6">
      <formula>AND(E95&lt;&gt;"",E96="2.　職員")</formula>
    </cfRule>
  </conditionalFormatting>
  <conditionalFormatting sqref="I99:K99">
    <cfRule type="expression" dxfId="5" priority="5">
      <formula>AND(E98&lt;&gt;"",E99="2.　職員")</formula>
    </cfRule>
  </conditionalFormatting>
  <conditionalFormatting sqref="I102:K102">
    <cfRule type="expression" dxfId="4" priority="4">
      <formula>AND(E101&lt;&gt;"",E102="2.　職員")</formula>
    </cfRule>
  </conditionalFormatting>
  <conditionalFormatting sqref="I105:K105">
    <cfRule type="expression" dxfId="3" priority="3">
      <formula>AND(E104&lt;&gt;"",E105="2.　職員")</formula>
    </cfRule>
  </conditionalFormatting>
  <conditionalFormatting sqref="E63:K63">
    <cfRule type="expression" dxfId="2" priority="2">
      <formula>OR($E$54="外部資金",$E$54="外部資金（理工学部用度課管理資金）")</formula>
    </cfRule>
  </conditionalFormatting>
  <conditionalFormatting sqref="E25">
    <cfRule type="expression" dxfId="1" priority="1">
      <formula>$E$19="05.　矢上"</formula>
    </cfRule>
  </conditionalFormatting>
  <dataValidations count="18">
    <dataValidation type="list" allowBlank="1" showInputMessage="1" showErrorMessage="1" sqref="I9" xr:uid="{00000000-0002-0000-0000-000000000000}">
      <formula1>$E$139:$E$141</formula1>
    </dataValidation>
    <dataValidation type="list" allowBlank="1" showInputMessage="1" showErrorMessage="1" sqref="E52:G52 J52" xr:uid="{00000000-0002-0000-0000-000001000000}">
      <formula1>$E$176:$E$177</formula1>
    </dataValidation>
    <dataValidation type="list" allowBlank="1" showInputMessage="1" showErrorMessage="1" sqref="E19:G19" xr:uid="{00000000-0002-0000-0000-000002000000}">
      <formula1>$E$146:$E$153</formula1>
    </dataValidation>
    <dataValidation type="list" allowBlank="1" showInputMessage="1" showErrorMessage="1" sqref="E43" xr:uid="{00000000-0002-0000-0000-000003000000}">
      <formula1>$E$165:$E$171</formula1>
    </dataValidation>
    <dataValidation imeMode="fullKatakana" allowBlank="1" showInputMessage="1" showErrorMessage="1" sqref="I6:K6" xr:uid="{00000000-0002-0000-0000-000004000000}"/>
    <dataValidation type="list" allowBlank="1" showInputMessage="1" showErrorMessage="1" sqref="E16 E13" xr:uid="{00000000-0002-0000-0000-000005000000}">
      <formula1>$E$128:$E$130</formula1>
    </dataValidation>
    <dataValidation type="list" allowBlank="1" showInputMessage="1" showErrorMessage="1" sqref="E50" xr:uid="{00000000-0002-0000-0000-000006000000}">
      <formula1>$E$173:$E$174</formula1>
    </dataValidation>
    <dataValidation type="list" allowBlank="1" showInputMessage="1" showErrorMessage="1" sqref="E20" xr:uid="{00000000-0002-0000-0000-000007000000}">
      <formula1>$E$146:$E$154</formula1>
    </dataValidation>
    <dataValidation type="list" allowBlank="1" showInputMessage="1" showErrorMessage="1" sqref="E71:G71 E80:G80 E74:G74 E77:G77 E84:G84 E87:G87 E90:G90 E93:G93 E96:G96 E99:G99 E102:G102 E105:G105" xr:uid="{00000000-0002-0000-0000-000008000000}">
      <formula1>$E$128:$E$129</formula1>
    </dataValidation>
    <dataValidation type="list" allowBlank="1" showInputMessage="1" showErrorMessage="1" sqref="E54:G54" xr:uid="{00000000-0002-0000-0000-000009000000}">
      <formula1>$E$179:$E$184</formula1>
    </dataValidation>
    <dataValidation type="list" allowBlank="1" showInputMessage="1" showErrorMessage="1" sqref="E7:G7" xr:uid="{00000000-0002-0000-0000-00000A000000}">
      <formula1>$E$186:$E$192</formula1>
    </dataValidation>
    <dataValidation type="textLength" allowBlank="1" showInputMessage="1" showErrorMessage="1" errorTitle="文字制限" error="最大45文字までで記入してください。" sqref="E27:K27" xr:uid="{00000000-0002-0000-0000-00000B000000}">
      <formula1>1</formula1>
      <formula2>45</formula2>
    </dataValidation>
    <dataValidation allowBlank="1" showInputMessage="1" showErrorMessage="1" prompt="半角で記入してください。" sqref="E6:G6 I12:K12 I15:K15 E8:G8" xr:uid="{00000000-0002-0000-0000-00000C000000}"/>
    <dataValidation type="textLength" allowBlank="1" showInputMessage="1" showErrorMessage="1" errorTitle="文字数制限" error="最大100文字までで記入してください。" sqref="E64:K64" xr:uid="{00000000-0002-0000-0000-00000D000000}">
      <formula1>0</formula1>
      <formula2>100</formula2>
    </dataValidation>
    <dataValidation type="date" allowBlank="1" showInputMessage="1" showErrorMessage="1" prompt="半角で、yyyy/mm/ddの形式で記入してください。" sqref="E26:G26 I26:K26 E9:G9" xr:uid="{00000000-0002-0000-0000-00000E000000}">
      <formula1>32964</formula1>
      <formula2>72775</formula2>
    </dataValidation>
    <dataValidation type="textLength" allowBlank="1" showInputMessage="1" showErrorMessage="1" prompt="半角数字4桁で記入してください" sqref="E62:K62" xr:uid="{00000000-0002-0000-0000-00000F000000}">
      <formula1>0</formula1>
      <formula2>2999</formula2>
    </dataValidation>
    <dataValidation type="list" allowBlank="1" showInputMessage="1" showErrorMessage="1" sqref="E10" xr:uid="{00000000-0002-0000-0000-000010000000}">
      <formula1>$E$143:$E$144</formula1>
    </dataValidation>
    <dataValidation type="list" allowBlank="1" showInputMessage="1" showErrorMessage="1" sqref="E25:G25" xr:uid="{00000000-0002-0000-0000-000011000000}">
      <formula1>$E$156:$E$160</formula1>
    </dataValidation>
  </dataValidations>
  <printOptions horizontalCentered="1" verticalCentered="1"/>
  <pageMargins left="0.25" right="0.25" top="0.75" bottom="0.75" header="0.3" footer="0.3"/>
  <pageSetup paperSize="9" scale="49" orientation="portrait" r:id="rId1"/>
  <colBreaks count="1" manualBreakCount="1">
    <brk id="12" max="122"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sizeWithCells="1">
                  <from>
                    <xdr:col>7</xdr:col>
                    <xdr:colOff>76200</xdr:colOff>
                    <xdr:row>33</xdr:row>
                    <xdr:rowOff>0</xdr:rowOff>
                  </from>
                  <to>
                    <xdr:col>9</xdr:col>
                    <xdr:colOff>161925</xdr:colOff>
                    <xdr:row>34</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sizeWithCells="1">
                  <from>
                    <xdr:col>7</xdr:col>
                    <xdr:colOff>76200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7</xdr:col>
                    <xdr:colOff>76200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7</xdr:col>
                    <xdr:colOff>76200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sizeWithCells="1">
                  <from>
                    <xdr:col>7</xdr:col>
                    <xdr:colOff>76200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sizeWithCells="1">
                  <from>
                    <xdr:col>7</xdr:col>
                    <xdr:colOff>76200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sizeWithCells="1">
                  <from>
                    <xdr:col>7</xdr:col>
                    <xdr:colOff>76200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36872" r:id="rId11" name="Button 8">
              <controlPr defaultSize="0" print="0" autoFill="0" autoPict="0" macro="[0]!send_data">
                <anchor moveWithCells="1" sizeWithCells="1">
                  <from>
                    <xdr:col>1</xdr:col>
                    <xdr:colOff>266700</xdr:colOff>
                    <xdr:row>120</xdr:row>
                    <xdr:rowOff>38100</xdr:rowOff>
                  </from>
                  <to>
                    <xdr:col>1</xdr:col>
                    <xdr:colOff>866775</xdr:colOff>
                    <xdr:row>121</xdr:row>
                    <xdr:rowOff>123825</xdr:rowOff>
                  </to>
                </anchor>
              </controlPr>
            </control>
          </mc:Choice>
        </mc:AlternateContent>
        <mc:AlternateContent xmlns:mc="http://schemas.openxmlformats.org/markup-compatibility/2006">
          <mc:Choice Requires="x14">
            <control shapeId="36873" r:id="rId12" name="Option Button 9">
              <controlPr defaultSize="0" autoFill="0" autoLine="0" autoPict="0">
                <anchor>
                  <from>
                    <xdr:col>1</xdr:col>
                    <xdr:colOff>1143000</xdr:colOff>
                    <xdr:row>30</xdr:row>
                    <xdr:rowOff>152400</xdr:rowOff>
                  </from>
                  <to>
                    <xdr:col>5</xdr:col>
                    <xdr:colOff>638175</xdr:colOff>
                    <xdr:row>32</xdr:row>
                    <xdr:rowOff>28575</xdr:rowOff>
                  </to>
                </anchor>
              </controlPr>
            </control>
          </mc:Choice>
        </mc:AlternateContent>
        <mc:AlternateContent xmlns:mc="http://schemas.openxmlformats.org/markup-compatibility/2006">
          <mc:Choice Requires="x14">
            <control shapeId="36874" r:id="rId13" name="Option Button 10">
              <controlPr defaultSize="0" autoFill="0" autoLine="0" autoPict="0">
                <anchor>
                  <from>
                    <xdr:col>1</xdr:col>
                    <xdr:colOff>1143000</xdr:colOff>
                    <xdr:row>31</xdr:row>
                    <xdr:rowOff>133350</xdr:rowOff>
                  </from>
                  <to>
                    <xdr:col>3</xdr:col>
                    <xdr:colOff>638175</xdr:colOff>
                    <xdr:row>33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2000000}">
          <x14:formula1>
            <xm:f>CD表!$I$3:$I$28</xm:f>
          </x14:formula1>
          <xm:sqref>E46:G46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C34"/>
  <sheetViews>
    <sheetView workbookViewId="0"/>
  </sheetViews>
  <sheetFormatPr defaultRowHeight="13.5"/>
  <cols>
    <col min="1" max="1" width="3.28515625" customWidth="1"/>
    <col min="2" max="2" width="22.140625" customWidth="1"/>
    <col min="3" max="3" width="32" customWidth="1"/>
    <col min="4" max="4" width="53.28515625" customWidth="1"/>
    <col min="5" max="5" width="3" customWidth="1"/>
  </cols>
  <sheetData>
    <row r="2" spans="2:3" ht="21" customHeight="1">
      <c r="B2" s="163" t="s">
        <v>424</v>
      </c>
    </row>
    <row r="3" spans="2:3" ht="4.5" customHeight="1">
      <c r="B3" s="163"/>
    </row>
    <row r="4" spans="2:3" ht="21" customHeight="1">
      <c r="B4" s="165" t="s">
        <v>425</v>
      </c>
    </row>
    <row r="5" spans="2:3" ht="3.75" customHeight="1">
      <c r="B5" s="165"/>
    </row>
    <row r="6" spans="2:3" ht="18" customHeight="1">
      <c r="B6" s="166" t="s">
        <v>429</v>
      </c>
    </row>
    <row r="7" spans="2:3">
      <c r="B7" s="162" t="s">
        <v>420</v>
      </c>
      <c r="C7" s="161" t="s">
        <v>419</v>
      </c>
    </row>
    <row r="8" spans="2:3">
      <c r="B8" s="199" t="s">
        <v>58</v>
      </c>
      <c r="C8" s="196" t="s">
        <v>418</v>
      </c>
    </row>
    <row r="9" spans="2:3">
      <c r="B9" s="200" t="s">
        <v>60</v>
      </c>
      <c r="C9" s="197" t="s">
        <v>417</v>
      </c>
    </row>
    <row r="10" spans="2:3">
      <c r="B10" s="200" t="s">
        <v>62</v>
      </c>
      <c r="C10" s="197" t="s">
        <v>416</v>
      </c>
    </row>
    <row r="11" spans="2:3">
      <c r="B11" s="200" t="s">
        <v>415</v>
      </c>
      <c r="C11" s="198" t="s">
        <v>414</v>
      </c>
    </row>
    <row r="12" spans="2:3">
      <c r="B12" s="200" t="s">
        <v>413</v>
      </c>
      <c r="C12" s="197" t="s">
        <v>412</v>
      </c>
    </row>
    <row r="13" spans="2:3">
      <c r="B13" s="200" t="s">
        <v>411</v>
      </c>
      <c r="C13" s="197" t="s">
        <v>410</v>
      </c>
    </row>
    <row r="14" spans="2:3">
      <c r="B14" s="200" t="s">
        <v>66</v>
      </c>
      <c r="C14" s="197" t="s">
        <v>409</v>
      </c>
    </row>
    <row r="15" spans="2:3">
      <c r="B15" s="201" t="s">
        <v>69</v>
      </c>
      <c r="C15" s="160" t="s">
        <v>409</v>
      </c>
    </row>
    <row r="17" spans="2:2" ht="20.25" customHeight="1">
      <c r="B17" s="167" t="s">
        <v>426</v>
      </c>
    </row>
    <row r="18" spans="2:2">
      <c r="B18" s="168" t="s">
        <v>462</v>
      </c>
    </row>
    <row r="19" spans="2:2">
      <c r="B19" s="166" t="s">
        <v>428</v>
      </c>
    </row>
    <row r="20" spans="2:2">
      <c r="B20" t="s">
        <v>458</v>
      </c>
    </row>
    <row r="21" spans="2:2">
      <c r="B21" t="s">
        <v>427</v>
      </c>
    </row>
    <row r="23" spans="2:2">
      <c r="B23" s="164" t="s">
        <v>421</v>
      </c>
    </row>
    <row r="24" spans="2:2">
      <c r="B24" t="s">
        <v>463</v>
      </c>
    </row>
    <row r="25" spans="2:2">
      <c r="B25" t="s">
        <v>422</v>
      </c>
    </row>
    <row r="27" spans="2:2">
      <c r="B27" s="164" t="s">
        <v>423</v>
      </c>
    </row>
    <row r="28" spans="2:2">
      <c r="B28" t="s">
        <v>457</v>
      </c>
    </row>
    <row r="29" spans="2:2">
      <c r="B29" t="s">
        <v>454</v>
      </c>
    </row>
    <row r="30" spans="2:2" ht="6.75" customHeight="1"/>
    <row r="31" spans="2:2">
      <c r="B31" t="s">
        <v>455</v>
      </c>
    </row>
    <row r="32" spans="2:2">
      <c r="B32" t="s">
        <v>407</v>
      </c>
    </row>
    <row r="33" spans="2:2">
      <c r="B33" t="s">
        <v>456</v>
      </c>
    </row>
    <row r="34" spans="2:2">
      <c r="B34" t="s">
        <v>464</v>
      </c>
    </row>
  </sheetData>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7"/>
  <sheetViews>
    <sheetView zoomScale="115" zoomScaleNormal="115" zoomScalePageLayoutView="70" workbookViewId="0"/>
  </sheetViews>
  <sheetFormatPr defaultColWidth="8.85546875" defaultRowHeight="12"/>
  <cols>
    <col min="1" max="1" width="6.5703125" style="12" customWidth="1"/>
    <col min="2" max="2" width="8.85546875" style="22"/>
    <col min="3" max="3" width="38.85546875" style="181" customWidth="1"/>
    <col min="4" max="4" width="3.140625" style="12" customWidth="1"/>
    <col min="5" max="5" width="8.85546875" style="22"/>
    <col min="6" max="6" width="19" style="181" customWidth="1"/>
    <col min="7" max="7" width="3.140625" style="12" customWidth="1"/>
    <col min="8" max="8" width="8" style="12" customWidth="1"/>
    <col min="9" max="9" width="10.42578125" style="169" customWidth="1"/>
    <col min="10" max="10" width="29.7109375" style="181" customWidth="1"/>
    <col min="11" max="11" width="8.85546875" style="12" customWidth="1"/>
    <col min="12" max="12" width="83.7109375" style="11" customWidth="1"/>
    <col min="13" max="16384" width="8.85546875" style="12"/>
  </cols>
  <sheetData>
    <row r="1" spans="1:12">
      <c r="A1" s="11"/>
      <c r="B1" s="21"/>
      <c r="C1" s="185"/>
    </row>
    <row r="2" spans="1:12">
      <c r="A2" s="320" t="s">
        <v>156</v>
      </c>
      <c r="B2" s="321" t="s">
        <v>53</v>
      </c>
      <c r="C2" s="322" t="s">
        <v>54</v>
      </c>
      <c r="E2" s="23" t="s">
        <v>55</v>
      </c>
      <c r="F2" s="186" t="s">
        <v>56</v>
      </c>
      <c r="H2" s="170" t="s">
        <v>183</v>
      </c>
      <c r="I2" s="171" t="s">
        <v>430</v>
      </c>
      <c r="J2" s="182" t="s">
        <v>71</v>
      </c>
      <c r="K2" s="172" t="s">
        <v>72</v>
      </c>
      <c r="L2" s="173" t="s">
        <v>397</v>
      </c>
    </row>
    <row r="3" spans="1:12">
      <c r="A3" s="323" t="s">
        <v>530</v>
      </c>
      <c r="B3" s="324" t="s">
        <v>532</v>
      </c>
      <c r="C3" s="325" t="s">
        <v>531</v>
      </c>
      <c r="E3" s="204" t="s">
        <v>57</v>
      </c>
      <c r="F3" s="187" t="s">
        <v>58</v>
      </c>
      <c r="G3" s="13"/>
      <c r="H3" s="174" t="s">
        <v>182</v>
      </c>
      <c r="I3" s="175">
        <v>101</v>
      </c>
      <c r="J3" s="183" t="s">
        <v>233</v>
      </c>
      <c r="K3" s="176">
        <v>1100</v>
      </c>
      <c r="L3" s="15" t="s">
        <v>431</v>
      </c>
    </row>
    <row r="4" spans="1:12">
      <c r="A4" s="323" t="s">
        <v>530</v>
      </c>
      <c r="B4" s="324" t="s">
        <v>534</v>
      </c>
      <c r="C4" s="325" t="s">
        <v>533</v>
      </c>
      <c r="E4" s="204" t="s">
        <v>59</v>
      </c>
      <c r="F4" s="187" t="s">
        <v>60</v>
      </c>
      <c r="H4" s="174" t="s">
        <v>182</v>
      </c>
      <c r="I4" s="175">
        <v>104</v>
      </c>
      <c r="J4" s="183" t="s">
        <v>171</v>
      </c>
      <c r="K4" s="176">
        <v>950</v>
      </c>
      <c r="L4" s="15" t="s">
        <v>432</v>
      </c>
    </row>
    <row r="5" spans="1:12">
      <c r="A5" s="323" t="s">
        <v>530</v>
      </c>
      <c r="B5" s="324" t="s">
        <v>536</v>
      </c>
      <c r="C5" s="325" t="s">
        <v>535</v>
      </c>
      <c r="E5" s="204" t="s">
        <v>61</v>
      </c>
      <c r="F5" s="187" t="s">
        <v>62</v>
      </c>
      <c r="H5" s="174" t="s">
        <v>182</v>
      </c>
      <c r="I5" s="175">
        <v>111</v>
      </c>
      <c r="J5" s="183" t="s">
        <v>433</v>
      </c>
      <c r="K5" s="176">
        <v>1100</v>
      </c>
      <c r="L5" s="20" t="s">
        <v>434</v>
      </c>
    </row>
    <row r="6" spans="1:12">
      <c r="A6" s="323" t="s">
        <v>530</v>
      </c>
      <c r="B6" s="324" t="s">
        <v>538</v>
      </c>
      <c r="C6" s="325" t="s">
        <v>537</v>
      </c>
      <c r="E6" s="204" t="s">
        <v>63</v>
      </c>
      <c r="F6" s="187" t="s">
        <v>64</v>
      </c>
      <c r="H6" s="174" t="s">
        <v>182</v>
      </c>
      <c r="I6" s="175">
        <v>113</v>
      </c>
      <c r="J6" s="183" t="s">
        <v>172</v>
      </c>
      <c r="K6" s="176">
        <v>1100</v>
      </c>
      <c r="L6" s="15" t="s">
        <v>435</v>
      </c>
    </row>
    <row r="7" spans="1:12">
      <c r="A7" s="323" t="s">
        <v>530</v>
      </c>
      <c r="B7" s="324" t="s">
        <v>540</v>
      </c>
      <c r="C7" s="325" t="s">
        <v>539</v>
      </c>
      <c r="E7" s="204" t="s">
        <v>65</v>
      </c>
      <c r="F7" s="187" t="s">
        <v>66</v>
      </c>
      <c r="H7" s="174" t="s">
        <v>182</v>
      </c>
      <c r="I7" s="175">
        <v>114</v>
      </c>
      <c r="J7" s="183" t="s">
        <v>225</v>
      </c>
      <c r="K7" s="176">
        <v>1100</v>
      </c>
      <c r="L7" s="15" t="s">
        <v>436</v>
      </c>
    </row>
    <row r="8" spans="1:12">
      <c r="A8" s="323" t="s">
        <v>530</v>
      </c>
      <c r="B8" s="324" t="s">
        <v>542</v>
      </c>
      <c r="C8" s="325" t="s">
        <v>541</v>
      </c>
      <c r="E8" s="204" t="s">
        <v>67</v>
      </c>
      <c r="F8" s="187" t="s">
        <v>68</v>
      </c>
      <c r="H8" s="174" t="s">
        <v>182</v>
      </c>
      <c r="I8" s="317">
        <v>115</v>
      </c>
      <c r="J8" s="318" t="s">
        <v>226</v>
      </c>
      <c r="K8" s="319">
        <v>1100</v>
      </c>
      <c r="L8" s="15" t="s">
        <v>437</v>
      </c>
    </row>
    <row r="9" spans="1:12">
      <c r="A9" s="323" t="s">
        <v>530</v>
      </c>
      <c r="B9" s="324" t="s">
        <v>544</v>
      </c>
      <c r="C9" s="325" t="s">
        <v>543</v>
      </c>
      <c r="E9" s="204" t="s">
        <v>474</v>
      </c>
      <c r="F9" s="187" t="s">
        <v>69</v>
      </c>
      <c r="H9" s="174" t="s">
        <v>182</v>
      </c>
      <c r="I9" s="317">
        <v>121</v>
      </c>
      <c r="J9" s="318" t="s">
        <v>173</v>
      </c>
      <c r="K9" s="319">
        <v>1050</v>
      </c>
      <c r="L9" s="20" t="s">
        <v>438</v>
      </c>
    </row>
    <row r="10" spans="1:12">
      <c r="A10" s="323" t="s">
        <v>530</v>
      </c>
      <c r="B10" s="324" t="s">
        <v>545</v>
      </c>
      <c r="C10" s="325" t="s">
        <v>114</v>
      </c>
      <c r="E10" s="205">
        <v>99</v>
      </c>
      <c r="F10" s="188" t="s">
        <v>70</v>
      </c>
      <c r="H10" s="174" t="s">
        <v>182</v>
      </c>
      <c r="I10" s="317">
        <v>123</v>
      </c>
      <c r="J10" s="318" t="s">
        <v>174</v>
      </c>
      <c r="K10" s="319">
        <v>1050</v>
      </c>
      <c r="L10" s="177" t="s">
        <v>439</v>
      </c>
    </row>
    <row r="11" spans="1:12">
      <c r="A11" s="323" t="s">
        <v>530</v>
      </c>
      <c r="B11" s="324" t="s">
        <v>547</v>
      </c>
      <c r="C11" s="325" t="s">
        <v>546</v>
      </c>
      <c r="H11" s="174" t="s">
        <v>182</v>
      </c>
      <c r="I11" s="317">
        <v>124</v>
      </c>
      <c r="J11" s="318" t="s">
        <v>175</v>
      </c>
      <c r="K11" s="319">
        <v>1050</v>
      </c>
      <c r="L11" s="15" t="s">
        <v>440</v>
      </c>
    </row>
    <row r="12" spans="1:12">
      <c r="A12" s="323" t="s">
        <v>530</v>
      </c>
      <c r="B12" s="324" t="s">
        <v>549</v>
      </c>
      <c r="C12" s="325" t="s">
        <v>548</v>
      </c>
      <c r="E12" s="24" t="s">
        <v>262</v>
      </c>
      <c r="F12" s="189" t="s">
        <v>263</v>
      </c>
      <c r="H12" s="174" t="s">
        <v>182</v>
      </c>
      <c r="I12" s="317">
        <v>125</v>
      </c>
      <c r="J12" s="318" t="s">
        <v>235</v>
      </c>
      <c r="K12" s="319">
        <v>1050</v>
      </c>
      <c r="L12" s="15" t="s">
        <v>441</v>
      </c>
    </row>
    <row r="13" spans="1:12">
      <c r="A13" s="323" t="s">
        <v>530</v>
      </c>
      <c r="B13" s="324" t="s">
        <v>551</v>
      </c>
      <c r="C13" s="325" t="s">
        <v>550</v>
      </c>
      <c r="E13" s="25" t="s">
        <v>322</v>
      </c>
      <c r="F13" s="187" t="s">
        <v>323</v>
      </c>
      <c r="H13" s="174" t="s">
        <v>182</v>
      </c>
      <c r="I13" s="317">
        <v>126</v>
      </c>
      <c r="J13" s="318" t="s">
        <v>236</v>
      </c>
      <c r="K13" s="319">
        <v>1050</v>
      </c>
      <c r="L13" s="15" t="s">
        <v>442</v>
      </c>
    </row>
    <row r="14" spans="1:12">
      <c r="A14" s="323" t="s">
        <v>530</v>
      </c>
      <c r="B14" s="324" t="s">
        <v>552</v>
      </c>
      <c r="C14" s="325" t="s">
        <v>119</v>
      </c>
      <c r="E14" s="25" t="s">
        <v>264</v>
      </c>
      <c r="F14" s="190" t="s">
        <v>324</v>
      </c>
      <c r="G14" s="7"/>
      <c r="H14" s="174" t="s">
        <v>182</v>
      </c>
      <c r="I14" s="317">
        <v>131</v>
      </c>
      <c r="J14" s="318" t="s">
        <v>237</v>
      </c>
      <c r="K14" s="319">
        <v>1050</v>
      </c>
      <c r="L14" s="15"/>
    </row>
    <row r="15" spans="1:12">
      <c r="A15" s="323" t="s">
        <v>530</v>
      </c>
      <c r="B15" s="324" t="s">
        <v>554</v>
      </c>
      <c r="C15" s="325" t="s">
        <v>553</v>
      </c>
      <c r="E15" s="25" t="s">
        <v>265</v>
      </c>
      <c r="F15" s="190" t="s">
        <v>325</v>
      </c>
      <c r="H15" s="174" t="s">
        <v>182</v>
      </c>
      <c r="I15" s="317">
        <v>132</v>
      </c>
      <c r="J15" s="318" t="s">
        <v>176</v>
      </c>
      <c r="K15" s="319">
        <v>870</v>
      </c>
      <c r="L15" s="15" t="s">
        <v>443</v>
      </c>
    </row>
    <row r="16" spans="1:12">
      <c r="A16" s="323" t="s">
        <v>530</v>
      </c>
      <c r="B16" s="324" t="s">
        <v>556</v>
      </c>
      <c r="C16" s="325" t="s">
        <v>555</v>
      </c>
      <c r="E16" s="25" t="s">
        <v>266</v>
      </c>
      <c r="F16" s="190" t="s">
        <v>326</v>
      </c>
      <c r="H16" s="174" t="s">
        <v>182</v>
      </c>
      <c r="I16" s="317">
        <v>463</v>
      </c>
      <c r="J16" s="318" t="s">
        <v>227</v>
      </c>
      <c r="K16" s="319">
        <v>3000</v>
      </c>
      <c r="L16" s="15"/>
    </row>
    <row r="17" spans="1:12">
      <c r="A17" s="323" t="s">
        <v>530</v>
      </c>
      <c r="B17" s="324" t="s">
        <v>558</v>
      </c>
      <c r="C17" s="325" t="s">
        <v>557</v>
      </c>
      <c r="E17" s="25" t="s">
        <v>267</v>
      </c>
      <c r="F17" s="190" t="s">
        <v>327</v>
      </c>
      <c r="H17" s="174" t="s">
        <v>182</v>
      </c>
      <c r="I17" s="175">
        <v>464</v>
      </c>
      <c r="J17" s="183" t="s">
        <v>228</v>
      </c>
      <c r="K17" s="176">
        <v>3000</v>
      </c>
      <c r="L17" s="15"/>
    </row>
    <row r="18" spans="1:12">
      <c r="A18" s="323" t="s">
        <v>530</v>
      </c>
      <c r="B18" s="324" t="s">
        <v>560</v>
      </c>
      <c r="C18" s="325" t="s">
        <v>559</v>
      </c>
      <c r="E18" s="25" t="s">
        <v>268</v>
      </c>
      <c r="F18" s="190" t="s">
        <v>328</v>
      </c>
      <c r="H18" s="174" t="s">
        <v>182</v>
      </c>
      <c r="I18" s="175">
        <v>465</v>
      </c>
      <c r="J18" s="183" t="s">
        <v>229</v>
      </c>
      <c r="K18" s="176">
        <v>3000</v>
      </c>
    </row>
    <row r="19" spans="1:12">
      <c r="A19" s="323" t="s">
        <v>530</v>
      </c>
      <c r="B19" s="324" t="s">
        <v>562</v>
      </c>
      <c r="C19" s="325" t="s">
        <v>561</v>
      </c>
      <c r="E19" s="25" t="s">
        <v>269</v>
      </c>
      <c r="F19" s="190" t="s">
        <v>329</v>
      </c>
      <c r="H19" s="174" t="s">
        <v>182</v>
      </c>
      <c r="I19" s="175">
        <v>670</v>
      </c>
      <c r="J19" s="183" t="s">
        <v>238</v>
      </c>
      <c r="K19" s="176">
        <v>1500</v>
      </c>
      <c r="L19" s="15" t="s">
        <v>444</v>
      </c>
    </row>
    <row r="20" spans="1:12">
      <c r="A20" s="323" t="s">
        <v>530</v>
      </c>
      <c r="B20" s="324" t="s">
        <v>564</v>
      </c>
      <c r="C20" s="325" t="s">
        <v>563</v>
      </c>
      <c r="E20" s="25" t="s">
        <v>270</v>
      </c>
      <c r="F20" s="190" t="s">
        <v>330</v>
      </c>
      <c r="H20" s="174" t="s">
        <v>182</v>
      </c>
      <c r="I20" s="175">
        <v>671</v>
      </c>
      <c r="J20" s="183" t="s">
        <v>230</v>
      </c>
      <c r="K20" s="176">
        <v>1900</v>
      </c>
      <c r="L20" s="15" t="s">
        <v>445</v>
      </c>
    </row>
    <row r="21" spans="1:12">
      <c r="A21" s="323" t="s">
        <v>530</v>
      </c>
      <c r="B21" s="324" t="s">
        <v>565</v>
      </c>
      <c r="C21" s="325" t="s">
        <v>84</v>
      </c>
      <c r="E21" s="25" t="s">
        <v>271</v>
      </c>
      <c r="F21" s="190" t="s">
        <v>331</v>
      </c>
      <c r="H21" s="174" t="s">
        <v>182</v>
      </c>
      <c r="I21" s="175">
        <v>672</v>
      </c>
      <c r="J21" s="183" t="s">
        <v>231</v>
      </c>
      <c r="K21" s="176">
        <v>1900</v>
      </c>
      <c r="L21" s="15" t="s">
        <v>446</v>
      </c>
    </row>
    <row r="22" spans="1:12">
      <c r="A22" s="323" t="s">
        <v>530</v>
      </c>
      <c r="B22" s="324" t="s">
        <v>567</v>
      </c>
      <c r="C22" s="325" t="s">
        <v>566</v>
      </c>
      <c r="E22" s="25" t="s">
        <v>272</v>
      </c>
      <c r="F22" s="187" t="s">
        <v>332</v>
      </c>
      <c r="H22" s="174" t="s">
        <v>182</v>
      </c>
      <c r="I22" s="175">
        <v>673</v>
      </c>
      <c r="J22" s="183" t="s">
        <v>232</v>
      </c>
      <c r="K22" s="176">
        <v>2700</v>
      </c>
      <c r="L22" s="15" t="s">
        <v>447</v>
      </c>
    </row>
    <row r="23" spans="1:12">
      <c r="A23" s="323" t="s">
        <v>530</v>
      </c>
      <c r="B23" s="324" t="s">
        <v>569</v>
      </c>
      <c r="C23" s="325" t="s">
        <v>568</v>
      </c>
      <c r="E23" s="25" t="s">
        <v>273</v>
      </c>
      <c r="F23" s="191" t="s">
        <v>333</v>
      </c>
      <c r="H23" s="174" t="s">
        <v>182</v>
      </c>
      <c r="I23" s="175">
        <v>674</v>
      </c>
      <c r="J23" s="183" t="s">
        <v>234</v>
      </c>
      <c r="K23" s="176">
        <v>5500</v>
      </c>
      <c r="L23" s="15" t="s">
        <v>448</v>
      </c>
    </row>
    <row r="24" spans="1:12">
      <c r="A24" s="323" t="s">
        <v>530</v>
      </c>
      <c r="B24" s="324" t="s">
        <v>571</v>
      </c>
      <c r="C24" s="325" t="s">
        <v>570</v>
      </c>
      <c r="E24" s="26" t="s">
        <v>390</v>
      </c>
      <c r="F24" s="192" t="s">
        <v>392</v>
      </c>
      <c r="G24" s="7"/>
      <c r="H24" s="174" t="s">
        <v>182</v>
      </c>
      <c r="I24" s="175">
        <v>995</v>
      </c>
      <c r="J24" s="183" t="s">
        <v>239</v>
      </c>
      <c r="K24" s="176">
        <v>0</v>
      </c>
      <c r="L24" s="15" t="s">
        <v>449</v>
      </c>
    </row>
    <row r="25" spans="1:12">
      <c r="A25" s="323" t="s">
        <v>530</v>
      </c>
      <c r="B25" s="324" t="s">
        <v>573</v>
      </c>
      <c r="C25" s="325" t="s">
        <v>572</v>
      </c>
      <c r="E25" s="27" t="s">
        <v>274</v>
      </c>
      <c r="F25" s="191" t="s">
        <v>334</v>
      </c>
      <c r="H25" s="174" t="s">
        <v>182</v>
      </c>
      <c r="I25" s="175">
        <v>996</v>
      </c>
      <c r="J25" s="183" t="s">
        <v>153</v>
      </c>
      <c r="K25" s="176">
        <v>0</v>
      </c>
      <c r="L25" s="15" t="s">
        <v>450</v>
      </c>
    </row>
    <row r="26" spans="1:12">
      <c r="A26" s="323" t="s">
        <v>530</v>
      </c>
      <c r="B26" s="324" t="s">
        <v>575</v>
      </c>
      <c r="C26" s="325" t="s">
        <v>574</v>
      </c>
      <c r="E26" s="27" t="s">
        <v>275</v>
      </c>
      <c r="F26" s="191" t="s">
        <v>335</v>
      </c>
      <c r="H26" s="174" t="s">
        <v>182</v>
      </c>
      <c r="I26" s="175">
        <v>997</v>
      </c>
      <c r="J26" s="183" t="s">
        <v>240</v>
      </c>
      <c r="K26" s="176">
        <v>0</v>
      </c>
      <c r="L26" s="15" t="s">
        <v>451</v>
      </c>
    </row>
    <row r="27" spans="1:12">
      <c r="A27" s="323" t="s">
        <v>530</v>
      </c>
      <c r="B27" s="324" t="s">
        <v>577</v>
      </c>
      <c r="C27" s="325" t="s">
        <v>576</v>
      </c>
      <c r="E27" s="25" t="s">
        <v>276</v>
      </c>
      <c r="F27" s="190" t="s">
        <v>336</v>
      </c>
      <c r="H27" s="174" t="s">
        <v>182</v>
      </c>
      <c r="I27" s="175">
        <v>998</v>
      </c>
      <c r="J27" s="183" t="s">
        <v>154</v>
      </c>
      <c r="K27" s="176">
        <v>0</v>
      </c>
      <c r="L27" s="15" t="s">
        <v>452</v>
      </c>
    </row>
    <row r="28" spans="1:12">
      <c r="A28" s="323" t="s">
        <v>530</v>
      </c>
      <c r="B28" s="324" t="s">
        <v>578</v>
      </c>
      <c r="C28" s="325" t="s">
        <v>95</v>
      </c>
      <c r="E28" s="25" t="s">
        <v>277</v>
      </c>
      <c r="F28" s="190" t="s">
        <v>337</v>
      </c>
      <c r="H28" s="178" t="s">
        <v>182</v>
      </c>
      <c r="I28" s="179">
        <v>999</v>
      </c>
      <c r="J28" s="184" t="s">
        <v>155</v>
      </c>
      <c r="K28" s="180">
        <v>0</v>
      </c>
      <c r="L28" s="16" t="s">
        <v>453</v>
      </c>
    </row>
    <row r="29" spans="1:12">
      <c r="A29" s="323" t="s">
        <v>530</v>
      </c>
      <c r="B29" s="324" t="s">
        <v>580</v>
      </c>
      <c r="C29" s="325" t="s">
        <v>579</v>
      </c>
      <c r="E29" s="25" t="s">
        <v>278</v>
      </c>
      <c r="F29" s="190" t="s">
        <v>338</v>
      </c>
    </row>
    <row r="30" spans="1:12">
      <c r="A30" s="323" t="s">
        <v>530</v>
      </c>
      <c r="B30" s="324" t="s">
        <v>581</v>
      </c>
      <c r="C30" s="325" t="s">
        <v>80</v>
      </c>
      <c r="E30" s="25" t="s">
        <v>279</v>
      </c>
      <c r="F30" s="190" t="s">
        <v>339</v>
      </c>
    </row>
    <row r="31" spans="1:12">
      <c r="A31" s="323" t="s">
        <v>530</v>
      </c>
      <c r="B31" s="324" t="s">
        <v>583</v>
      </c>
      <c r="C31" s="325" t="s">
        <v>582</v>
      </c>
      <c r="E31" s="25" t="s">
        <v>391</v>
      </c>
      <c r="F31" s="190" t="s">
        <v>389</v>
      </c>
    </row>
    <row r="32" spans="1:12">
      <c r="A32" s="323" t="s">
        <v>530</v>
      </c>
      <c r="B32" s="324" t="s">
        <v>585</v>
      </c>
      <c r="C32" s="325" t="s">
        <v>584</v>
      </c>
      <c r="E32" s="25" t="s">
        <v>280</v>
      </c>
      <c r="F32" s="190" t="s">
        <v>340</v>
      </c>
    </row>
    <row r="33" spans="1:6">
      <c r="A33" s="323" t="s">
        <v>530</v>
      </c>
      <c r="B33" s="324" t="s">
        <v>587</v>
      </c>
      <c r="C33" s="325" t="s">
        <v>586</v>
      </c>
      <c r="E33" s="25" t="s">
        <v>281</v>
      </c>
      <c r="F33" s="190" t="s">
        <v>341</v>
      </c>
    </row>
    <row r="34" spans="1:6">
      <c r="A34" s="323" t="s">
        <v>530</v>
      </c>
      <c r="B34" s="324" t="s">
        <v>590</v>
      </c>
      <c r="C34" s="325" t="s">
        <v>589</v>
      </c>
      <c r="E34" s="25" t="s">
        <v>282</v>
      </c>
      <c r="F34" s="190" t="s">
        <v>342</v>
      </c>
    </row>
    <row r="35" spans="1:6">
      <c r="A35" s="323" t="s">
        <v>591</v>
      </c>
      <c r="B35" s="324" t="s">
        <v>593</v>
      </c>
      <c r="C35" s="325" t="s">
        <v>592</v>
      </c>
      <c r="E35" s="25" t="s">
        <v>283</v>
      </c>
      <c r="F35" s="190" t="s">
        <v>343</v>
      </c>
    </row>
    <row r="36" spans="1:6">
      <c r="A36" s="323" t="s">
        <v>591</v>
      </c>
      <c r="B36" s="324" t="s">
        <v>595</v>
      </c>
      <c r="C36" s="325" t="s">
        <v>594</v>
      </c>
      <c r="E36" s="25" t="s">
        <v>284</v>
      </c>
      <c r="F36" s="190" t="s">
        <v>344</v>
      </c>
    </row>
    <row r="37" spans="1:6">
      <c r="A37" s="323" t="s">
        <v>591</v>
      </c>
      <c r="B37" s="324" t="s">
        <v>597</v>
      </c>
      <c r="C37" s="325" t="s">
        <v>596</v>
      </c>
      <c r="E37" s="25" t="s">
        <v>285</v>
      </c>
      <c r="F37" s="190" t="s">
        <v>345</v>
      </c>
    </row>
    <row r="38" spans="1:6">
      <c r="A38" s="323" t="s">
        <v>591</v>
      </c>
      <c r="B38" s="324" t="s">
        <v>599</v>
      </c>
      <c r="C38" s="325" t="s">
        <v>598</v>
      </c>
      <c r="E38" s="25" t="s">
        <v>286</v>
      </c>
      <c r="F38" s="190" t="s">
        <v>346</v>
      </c>
    </row>
    <row r="39" spans="1:6">
      <c r="A39" s="323" t="s">
        <v>591</v>
      </c>
      <c r="B39" s="324" t="s">
        <v>601</v>
      </c>
      <c r="C39" s="325" t="s">
        <v>600</v>
      </c>
      <c r="E39" s="25" t="s">
        <v>287</v>
      </c>
      <c r="F39" s="190" t="s">
        <v>347</v>
      </c>
    </row>
    <row r="40" spans="1:6">
      <c r="A40" s="323" t="s">
        <v>591</v>
      </c>
      <c r="B40" s="324" t="s">
        <v>603</v>
      </c>
      <c r="C40" s="325" t="s">
        <v>602</v>
      </c>
      <c r="E40" s="25" t="s">
        <v>288</v>
      </c>
      <c r="F40" s="190" t="s">
        <v>348</v>
      </c>
    </row>
    <row r="41" spans="1:6">
      <c r="A41" s="323" t="s">
        <v>591</v>
      </c>
      <c r="B41" s="324" t="s">
        <v>605</v>
      </c>
      <c r="C41" s="325" t="s">
        <v>604</v>
      </c>
      <c r="E41" s="25" t="s">
        <v>289</v>
      </c>
      <c r="F41" s="190" t="s">
        <v>349</v>
      </c>
    </row>
    <row r="42" spans="1:6">
      <c r="A42" s="323" t="s">
        <v>591</v>
      </c>
      <c r="B42" s="324" t="s">
        <v>607</v>
      </c>
      <c r="C42" s="325" t="s">
        <v>606</v>
      </c>
      <c r="E42" s="25" t="s">
        <v>252</v>
      </c>
      <c r="F42" s="190" t="s">
        <v>350</v>
      </c>
    </row>
    <row r="43" spans="1:6">
      <c r="A43" s="323" t="s">
        <v>591</v>
      </c>
      <c r="B43" s="324" t="s">
        <v>609</v>
      </c>
      <c r="C43" s="325" t="s">
        <v>608</v>
      </c>
      <c r="E43" s="25" t="s">
        <v>290</v>
      </c>
      <c r="F43" s="190" t="s">
        <v>351</v>
      </c>
    </row>
    <row r="44" spans="1:6">
      <c r="A44" s="323" t="s">
        <v>591</v>
      </c>
      <c r="B44" s="324" t="s">
        <v>611</v>
      </c>
      <c r="C44" s="325" t="s">
        <v>610</v>
      </c>
      <c r="E44" s="25" t="s">
        <v>291</v>
      </c>
      <c r="F44" s="190" t="s">
        <v>352</v>
      </c>
    </row>
    <row r="45" spans="1:6">
      <c r="A45" s="323" t="s">
        <v>591</v>
      </c>
      <c r="B45" s="324" t="s">
        <v>613</v>
      </c>
      <c r="C45" s="325" t="s">
        <v>612</v>
      </c>
      <c r="E45" s="25" t="s">
        <v>292</v>
      </c>
      <c r="F45" s="190" t="s">
        <v>353</v>
      </c>
    </row>
    <row r="46" spans="1:6">
      <c r="A46" s="323" t="s">
        <v>591</v>
      </c>
      <c r="B46" s="324" t="s">
        <v>615</v>
      </c>
      <c r="C46" s="325" t="s">
        <v>614</v>
      </c>
      <c r="E46" s="25" t="s">
        <v>293</v>
      </c>
      <c r="F46" s="190" t="s">
        <v>354</v>
      </c>
    </row>
    <row r="47" spans="1:6">
      <c r="A47" s="323" t="s">
        <v>591</v>
      </c>
      <c r="B47" s="324" t="s">
        <v>616</v>
      </c>
      <c r="C47" s="325" t="s">
        <v>78</v>
      </c>
      <c r="E47" s="25" t="s">
        <v>294</v>
      </c>
      <c r="F47" s="190" t="s">
        <v>355</v>
      </c>
    </row>
    <row r="48" spans="1:6">
      <c r="A48" s="323" t="s">
        <v>530</v>
      </c>
      <c r="B48" s="324" t="s">
        <v>617</v>
      </c>
      <c r="C48" s="325" t="s">
        <v>97</v>
      </c>
      <c r="E48" s="25" t="s">
        <v>295</v>
      </c>
      <c r="F48" s="190" t="s">
        <v>356</v>
      </c>
    </row>
    <row r="49" spans="1:6">
      <c r="A49" s="323" t="s">
        <v>530</v>
      </c>
      <c r="B49" s="324" t="s">
        <v>619</v>
      </c>
      <c r="C49" s="325" t="s">
        <v>618</v>
      </c>
      <c r="E49" s="25" t="s">
        <v>296</v>
      </c>
      <c r="F49" s="190" t="s">
        <v>357</v>
      </c>
    </row>
    <row r="50" spans="1:6">
      <c r="A50" s="323" t="s">
        <v>530</v>
      </c>
      <c r="B50" s="324" t="s">
        <v>621</v>
      </c>
      <c r="C50" s="325" t="s">
        <v>620</v>
      </c>
      <c r="E50" s="25" t="s">
        <v>297</v>
      </c>
      <c r="F50" s="190" t="s">
        <v>358</v>
      </c>
    </row>
    <row r="51" spans="1:6">
      <c r="A51" s="323" t="s">
        <v>622</v>
      </c>
      <c r="B51" s="324" t="s">
        <v>624</v>
      </c>
      <c r="C51" s="325" t="s">
        <v>623</v>
      </c>
      <c r="E51" s="25" t="s">
        <v>298</v>
      </c>
      <c r="F51" s="190" t="s">
        <v>359</v>
      </c>
    </row>
    <row r="52" spans="1:6">
      <c r="A52" s="323" t="s">
        <v>530</v>
      </c>
      <c r="B52" s="324" t="s">
        <v>626</v>
      </c>
      <c r="C52" s="325" t="s">
        <v>625</v>
      </c>
      <c r="E52" s="25" t="s">
        <v>299</v>
      </c>
      <c r="F52" s="190" t="s">
        <v>360</v>
      </c>
    </row>
    <row r="53" spans="1:6">
      <c r="A53" s="323" t="s">
        <v>530</v>
      </c>
      <c r="B53" s="324" t="s">
        <v>628</v>
      </c>
      <c r="C53" s="325" t="s">
        <v>627</v>
      </c>
      <c r="E53" s="25" t="s">
        <v>300</v>
      </c>
      <c r="F53" s="190" t="s">
        <v>361</v>
      </c>
    </row>
    <row r="54" spans="1:6">
      <c r="A54" s="323" t="s">
        <v>530</v>
      </c>
      <c r="B54" s="324" t="s">
        <v>630</v>
      </c>
      <c r="C54" s="325" t="s">
        <v>629</v>
      </c>
      <c r="E54" s="25" t="s">
        <v>301</v>
      </c>
      <c r="F54" s="190" t="s">
        <v>362</v>
      </c>
    </row>
    <row r="55" spans="1:6">
      <c r="A55" s="323" t="s">
        <v>530</v>
      </c>
      <c r="B55" s="324" t="s">
        <v>632</v>
      </c>
      <c r="C55" s="325" t="s">
        <v>631</v>
      </c>
      <c r="E55" s="25" t="s">
        <v>302</v>
      </c>
      <c r="F55" s="190" t="s">
        <v>363</v>
      </c>
    </row>
    <row r="56" spans="1:6">
      <c r="A56" s="323" t="s">
        <v>591</v>
      </c>
      <c r="B56" s="324" t="s">
        <v>634</v>
      </c>
      <c r="C56" s="325" t="s">
        <v>633</v>
      </c>
      <c r="E56" s="25" t="s">
        <v>303</v>
      </c>
      <c r="F56" s="190" t="s">
        <v>364</v>
      </c>
    </row>
    <row r="57" spans="1:6">
      <c r="A57" s="323" t="s">
        <v>622</v>
      </c>
      <c r="B57" s="324" t="s">
        <v>636</v>
      </c>
      <c r="C57" s="325" t="s">
        <v>635</v>
      </c>
      <c r="E57" s="25" t="s">
        <v>304</v>
      </c>
      <c r="F57" s="190" t="s">
        <v>365</v>
      </c>
    </row>
    <row r="58" spans="1:6">
      <c r="A58" s="323" t="s">
        <v>637</v>
      </c>
      <c r="B58" s="324" t="s">
        <v>639</v>
      </c>
      <c r="C58" s="325" t="s">
        <v>638</v>
      </c>
      <c r="E58" s="25" t="s">
        <v>305</v>
      </c>
      <c r="F58" s="190" t="s">
        <v>366</v>
      </c>
    </row>
    <row r="59" spans="1:6">
      <c r="A59" s="323" t="s">
        <v>640</v>
      </c>
      <c r="B59" s="324" t="s">
        <v>642</v>
      </c>
      <c r="C59" s="325" t="s">
        <v>641</v>
      </c>
      <c r="E59" s="25" t="s">
        <v>306</v>
      </c>
      <c r="F59" s="190" t="s">
        <v>367</v>
      </c>
    </row>
    <row r="60" spans="1:6">
      <c r="A60" s="323" t="s">
        <v>643</v>
      </c>
      <c r="B60" s="324" t="s">
        <v>645</v>
      </c>
      <c r="C60" s="325" t="s">
        <v>644</v>
      </c>
      <c r="E60" s="25" t="s">
        <v>307</v>
      </c>
      <c r="F60" s="190" t="s">
        <v>368</v>
      </c>
    </row>
    <row r="61" spans="1:6">
      <c r="A61" s="323" t="s">
        <v>591</v>
      </c>
      <c r="B61" s="324" t="s">
        <v>647</v>
      </c>
      <c r="C61" s="325" t="s">
        <v>646</v>
      </c>
      <c r="E61" s="25" t="s">
        <v>308</v>
      </c>
      <c r="F61" s="190" t="s">
        <v>369</v>
      </c>
    </row>
    <row r="62" spans="1:6">
      <c r="A62" s="323" t="s">
        <v>530</v>
      </c>
      <c r="B62" s="324" t="s">
        <v>649</v>
      </c>
      <c r="C62" s="325" t="s">
        <v>648</v>
      </c>
      <c r="E62" s="25" t="s">
        <v>309</v>
      </c>
      <c r="F62" s="190" t="s">
        <v>370</v>
      </c>
    </row>
    <row r="63" spans="1:6">
      <c r="A63" s="323" t="s">
        <v>640</v>
      </c>
      <c r="B63" s="324" t="s">
        <v>651</v>
      </c>
      <c r="C63" s="325" t="s">
        <v>650</v>
      </c>
      <c r="E63" s="25" t="s">
        <v>310</v>
      </c>
      <c r="F63" s="190" t="s">
        <v>371</v>
      </c>
    </row>
    <row r="64" spans="1:6">
      <c r="A64" s="323" t="s">
        <v>637</v>
      </c>
      <c r="B64" s="324" t="s">
        <v>653</v>
      </c>
      <c r="C64" s="325" t="s">
        <v>652</v>
      </c>
      <c r="E64" s="25" t="s">
        <v>311</v>
      </c>
      <c r="F64" s="190" t="s">
        <v>372</v>
      </c>
    </row>
    <row r="65" spans="1:6">
      <c r="A65" s="323" t="s">
        <v>530</v>
      </c>
      <c r="B65" s="324" t="s">
        <v>655</v>
      </c>
      <c r="C65" s="325" t="s">
        <v>654</v>
      </c>
      <c r="E65" s="25" t="s">
        <v>312</v>
      </c>
      <c r="F65" s="190" t="s">
        <v>373</v>
      </c>
    </row>
    <row r="66" spans="1:6">
      <c r="A66" s="323" t="s">
        <v>530</v>
      </c>
      <c r="B66" s="324" t="s">
        <v>657</v>
      </c>
      <c r="C66" s="325" t="s">
        <v>656</v>
      </c>
      <c r="E66" s="25" t="s">
        <v>313</v>
      </c>
      <c r="F66" s="190" t="s">
        <v>374</v>
      </c>
    </row>
    <row r="67" spans="1:6">
      <c r="A67" s="323" t="s">
        <v>530</v>
      </c>
      <c r="B67" s="324" t="s">
        <v>659</v>
      </c>
      <c r="C67" s="325" t="s">
        <v>658</v>
      </c>
      <c r="E67" s="25" t="s">
        <v>314</v>
      </c>
      <c r="F67" s="190" t="s">
        <v>375</v>
      </c>
    </row>
    <row r="68" spans="1:6">
      <c r="A68" s="323" t="s">
        <v>530</v>
      </c>
      <c r="B68" s="324" t="s">
        <v>661</v>
      </c>
      <c r="C68" s="325" t="s">
        <v>660</v>
      </c>
      <c r="E68" s="25" t="s">
        <v>315</v>
      </c>
      <c r="F68" s="190" t="s">
        <v>376</v>
      </c>
    </row>
    <row r="69" spans="1:6">
      <c r="A69" s="323" t="s">
        <v>530</v>
      </c>
      <c r="B69" s="324" t="s">
        <v>664</v>
      </c>
      <c r="C69" s="325" t="s">
        <v>663</v>
      </c>
      <c r="E69" s="25" t="s">
        <v>316</v>
      </c>
      <c r="F69" s="190" t="s">
        <v>377</v>
      </c>
    </row>
    <row r="70" spans="1:6">
      <c r="A70" s="323" t="s">
        <v>530</v>
      </c>
      <c r="B70" s="324" t="s">
        <v>666</v>
      </c>
      <c r="C70" s="325" t="s">
        <v>665</v>
      </c>
      <c r="E70" s="25" t="s">
        <v>317</v>
      </c>
      <c r="F70" s="190" t="s">
        <v>378</v>
      </c>
    </row>
    <row r="71" spans="1:6">
      <c r="A71" s="323" t="s">
        <v>591</v>
      </c>
      <c r="B71" s="324" t="s">
        <v>668</v>
      </c>
      <c r="C71" s="325" t="s">
        <v>667</v>
      </c>
      <c r="E71" s="25" t="s">
        <v>318</v>
      </c>
      <c r="F71" s="190" t="s">
        <v>379</v>
      </c>
    </row>
    <row r="72" spans="1:6">
      <c r="A72" s="323" t="s">
        <v>591</v>
      </c>
      <c r="B72" s="324" t="s">
        <v>670</v>
      </c>
      <c r="C72" s="325" t="s">
        <v>669</v>
      </c>
      <c r="E72" s="25" t="s">
        <v>319</v>
      </c>
      <c r="F72" s="190" t="s">
        <v>380</v>
      </c>
    </row>
    <row r="73" spans="1:6">
      <c r="A73" s="323" t="s">
        <v>530</v>
      </c>
      <c r="B73" s="324" t="s">
        <v>672</v>
      </c>
      <c r="C73" s="325" t="s">
        <v>671</v>
      </c>
      <c r="E73" s="25" t="s">
        <v>320</v>
      </c>
      <c r="F73" s="190" t="s">
        <v>381</v>
      </c>
    </row>
    <row r="74" spans="1:6">
      <c r="A74" s="323" t="s">
        <v>530</v>
      </c>
      <c r="B74" s="324" t="s">
        <v>674</v>
      </c>
      <c r="C74" s="325" t="s">
        <v>673</v>
      </c>
      <c r="E74" s="28" t="s">
        <v>321</v>
      </c>
      <c r="F74" s="193" t="s">
        <v>382</v>
      </c>
    </row>
    <row r="75" spans="1:6">
      <c r="A75" s="323" t="s">
        <v>530</v>
      </c>
      <c r="B75" s="324" t="s">
        <v>676</v>
      </c>
      <c r="C75" s="325" t="s">
        <v>675</v>
      </c>
    </row>
    <row r="76" spans="1:6">
      <c r="A76" s="323" t="s">
        <v>530</v>
      </c>
      <c r="B76" s="324" t="s">
        <v>678</v>
      </c>
      <c r="C76" s="325" t="s">
        <v>677</v>
      </c>
    </row>
    <row r="77" spans="1:6">
      <c r="A77" s="323" t="s">
        <v>530</v>
      </c>
      <c r="B77" s="324" t="s">
        <v>680</v>
      </c>
      <c r="C77" s="325" t="s">
        <v>679</v>
      </c>
    </row>
    <row r="78" spans="1:6">
      <c r="A78" s="323" t="s">
        <v>530</v>
      </c>
      <c r="B78" s="324" t="s">
        <v>682</v>
      </c>
      <c r="C78" s="325" t="s">
        <v>681</v>
      </c>
    </row>
    <row r="79" spans="1:6">
      <c r="A79" s="323" t="s">
        <v>530</v>
      </c>
      <c r="B79" s="324" t="s">
        <v>684</v>
      </c>
      <c r="C79" s="325" t="s">
        <v>683</v>
      </c>
    </row>
    <row r="80" spans="1:6">
      <c r="A80" s="323" t="s">
        <v>591</v>
      </c>
      <c r="B80" s="324" t="s">
        <v>686</v>
      </c>
      <c r="C80" s="325" t="s">
        <v>685</v>
      </c>
    </row>
    <row r="81" spans="1:3">
      <c r="A81" s="323" t="s">
        <v>591</v>
      </c>
      <c r="B81" s="324" t="s">
        <v>688</v>
      </c>
      <c r="C81" s="325" t="s">
        <v>687</v>
      </c>
    </row>
    <row r="82" spans="1:3">
      <c r="A82" s="323" t="s">
        <v>530</v>
      </c>
      <c r="B82" s="324" t="s">
        <v>690</v>
      </c>
      <c r="C82" s="325" t="s">
        <v>689</v>
      </c>
    </row>
    <row r="83" spans="1:3">
      <c r="A83" s="323" t="s">
        <v>530</v>
      </c>
      <c r="B83" s="324" t="s">
        <v>692</v>
      </c>
      <c r="C83" s="325" t="s">
        <v>691</v>
      </c>
    </row>
    <row r="84" spans="1:3">
      <c r="A84" s="323" t="s">
        <v>530</v>
      </c>
      <c r="B84" s="324" t="s">
        <v>693</v>
      </c>
      <c r="C84" s="325" t="s">
        <v>90</v>
      </c>
    </row>
    <row r="85" spans="1:3">
      <c r="A85" s="323" t="s">
        <v>591</v>
      </c>
      <c r="B85" s="324" t="s">
        <v>695</v>
      </c>
      <c r="C85" s="325" t="s">
        <v>694</v>
      </c>
    </row>
    <row r="86" spans="1:3">
      <c r="A86" s="323" t="s">
        <v>591</v>
      </c>
      <c r="B86" s="324" t="s">
        <v>697</v>
      </c>
      <c r="C86" s="325" t="s">
        <v>696</v>
      </c>
    </row>
    <row r="87" spans="1:3">
      <c r="A87" s="323" t="s">
        <v>530</v>
      </c>
      <c r="B87" s="324" t="s">
        <v>699</v>
      </c>
      <c r="C87" s="325" t="s">
        <v>698</v>
      </c>
    </row>
    <row r="88" spans="1:3">
      <c r="A88" s="323" t="s">
        <v>530</v>
      </c>
      <c r="B88" s="324" t="s">
        <v>701</v>
      </c>
      <c r="C88" s="325" t="s">
        <v>700</v>
      </c>
    </row>
    <row r="89" spans="1:3">
      <c r="A89" s="323" t="s">
        <v>530</v>
      </c>
      <c r="B89" s="324" t="s">
        <v>703</v>
      </c>
      <c r="C89" s="325" t="s">
        <v>702</v>
      </c>
    </row>
    <row r="90" spans="1:3">
      <c r="A90" s="323" t="s">
        <v>530</v>
      </c>
      <c r="B90" s="324" t="s">
        <v>705</v>
      </c>
      <c r="C90" s="325" t="s">
        <v>704</v>
      </c>
    </row>
    <row r="91" spans="1:3">
      <c r="A91" s="323" t="s">
        <v>530</v>
      </c>
      <c r="B91" s="324" t="s">
        <v>707</v>
      </c>
      <c r="C91" s="325" t="s">
        <v>706</v>
      </c>
    </row>
    <row r="92" spans="1:3">
      <c r="A92" s="323" t="s">
        <v>591</v>
      </c>
      <c r="B92" s="324" t="s">
        <v>709</v>
      </c>
      <c r="C92" s="325" t="s">
        <v>708</v>
      </c>
    </row>
    <row r="93" spans="1:3">
      <c r="A93" s="323" t="s">
        <v>591</v>
      </c>
      <c r="B93" s="324" t="s">
        <v>711</v>
      </c>
      <c r="C93" s="325" t="s">
        <v>710</v>
      </c>
    </row>
    <row r="94" spans="1:3">
      <c r="A94" s="323" t="s">
        <v>530</v>
      </c>
      <c r="B94" s="324" t="s">
        <v>713</v>
      </c>
      <c r="C94" s="325" t="s">
        <v>712</v>
      </c>
    </row>
    <row r="95" spans="1:3">
      <c r="A95" s="323" t="s">
        <v>622</v>
      </c>
      <c r="B95" s="324" t="s">
        <v>715</v>
      </c>
      <c r="C95" s="325" t="s">
        <v>714</v>
      </c>
    </row>
    <row r="96" spans="1:3">
      <c r="A96" s="323" t="s">
        <v>622</v>
      </c>
      <c r="B96" s="324" t="s">
        <v>717</v>
      </c>
      <c r="C96" s="325" t="s">
        <v>716</v>
      </c>
    </row>
    <row r="97" spans="1:3">
      <c r="A97" s="323" t="s">
        <v>622</v>
      </c>
      <c r="B97" s="324" t="s">
        <v>719</v>
      </c>
      <c r="C97" s="325" t="s">
        <v>718</v>
      </c>
    </row>
    <row r="98" spans="1:3">
      <c r="A98" s="323" t="s">
        <v>622</v>
      </c>
      <c r="B98" s="324" t="s">
        <v>721</v>
      </c>
      <c r="C98" s="325" t="s">
        <v>720</v>
      </c>
    </row>
    <row r="99" spans="1:3">
      <c r="A99" s="323" t="s">
        <v>622</v>
      </c>
      <c r="B99" s="324" t="s">
        <v>723</v>
      </c>
      <c r="C99" s="325" t="s">
        <v>722</v>
      </c>
    </row>
    <row r="100" spans="1:3">
      <c r="A100" s="323" t="s">
        <v>622</v>
      </c>
      <c r="B100" s="324" t="s">
        <v>725</v>
      </c>
      <c r="C100" s="325" t="s">
        <v>724</v>
      </c>
    </row>
    <row r="101" spans="1:3">
      <c r="A101" s="323" t="s">
        <v>622</v>
      </c>
      <c r="B101" s="324" t="s">
        <v>727</v>
      </c>
      <c r="C101" s="325" t="s">
        <v>726</v>
      </c>
    </row>
    <row r="102" spans="1:3">
      <c r="A102" s="323" t="s">
        <v>622</v>
      </c>
      <c r="B102" s="324" t="s">
        <v>729</v>
      </c>
      <c r="C102" s="325" t="s">
        <v>728</v>
      </c>
    </row>
    <row r="103" spans="1:3">
      <c r="A103" s="323" t="s">
        <v>622</v>
      </c>
      <c r="B103" s="324" t="s">
        <v>731</v>
      </c>
      <c r="C103" s="325" t="s">
        <v>730</v>
      </c>
    </row>
    <row r="104" spans="1:3">
      <c r="A104" s="323" t="s">
        <v>622</v>
      </c>
      <c r="B104" s="324" t="s">
        <v>733</v>
      </c>
      <c r="C104" s="325" t="s">
        <v>732</v>
      </c>
    </row>
    <row r="105" spans="1:3">
      <c r="A105" s="323" t="s">
        <v>622</v>
      </c>
      <c r="B105" s="324" t="s">
        <v>735</v>
      </c>
      <c r="C105" s="325" t="s">
        <v>734</v>
      </c>
    </row>
    <row r="106" spans="1:3">
      <c r="A106" s="323" t="s">
        <v>622</v>
      </c>
      <c r="B106" s="324" t="s">
        <v>737</v>
      </c>
      <c r="C106" s="325" t="s">
        <v>736</v>
      </c>
    </row>
    <row r="107" spans="1:3">
      <c r="A107" s="323" t="s">
        <v>622</v>
      </c>
      <c r="B107" s="324" t="s">
        <v>739</v>
      </c>
      <c r="C107" s="325" t="s">
        <v>738</v>
      </c>
    </row>
    <row r="108" spans="1:3">
      <c r="A108" s="323" t="s">
        <v>622</v>
      </c>
      <c r="B108" s="324" t="s">
        <v>741</v>
      </c>
      <c r="C108" s="325" t="s">
        <v>740</v>
      </c>
    </row>
    <row r="109" spans="1:3">
      <c r="A109" s="323" t="s">
        <v>622</v>
      </c>
      <c r="B109" s="324" t="s">
        <v>743</v>
      </c>
      <c r="C109" s="325" t="s">
        <v>742</v>
      </c>
    </row>
    <row r="110" spans="1:3">
      <c r="A110" s="323" t="s">
        <v>622</v>
      </c>
      <c r="B110" s="324" t="s">
        <v>745</v>
      </c>
      <c r="C110" s="325" t="s">
        <v>744</v>
      </c>
    </row>
    <row r="111" spans="1:3">
      <c r="A111" s="323" t="s">
        <v>622</v>
      </c>
      <c r="B111" s="324" t="s">
        <v>747</v>
      </c>
      <c r="C111" s="325" t="s">
        <v>746</v>
      </c>
    </row>
    <row r="112" spans="1:3">
      <c r="A112" s="323" t="s">
        <v>622</v>
      </c>
      <c r="B112" s="324" t="s">
        <v>749</v>
      </c>
      <c r="C112" s="325" t="s">
        <v>748</v>
      </c>
    </row>
    <row r="113" spans="1:3">
      <c r="A113" s="323" t="s">
        <v>622</v>
      </c>
      <c r="B113" s="324" t="s">
        <v>751</v>
      </c>
      <c r="C113" s="325" t="s">
        <v>750</v>
      </c>
    </row>
    <row r="114" spans="1:3">
      <c r="A114" s="323" t="s">
        <v>622</v>
      </c>
      <c r="B114" s="324" t="s">
        <v>753</v>
      </c>
      <c r="C114" s="325" t="s">
        <v>752</v>
      </c>
    </row>
    <row r="115" spans="1:3">
      <c r="A115" s="323" t="s">
        <v>622</v>
      </c>
      <c r="B115" s="324" t="s">
        <v>755</v>
      </c>
      <c r="C115" s="325" t="s">
        <v>754</v>
      </c>
    </row>
    <row r="116" spans="1:3">
      <c r="A116" s="323" t="s">
        <v>622</v>
      </c>
      <c r="B116" s="324" t="s">
        <v>757</v>
      </c>
      <c r="C116" s="325" t="s">
        <v>756</v>
      </c>
    </row>
    <row r="117" spans="1:3">
      <c r="A117" s="323" t="s">
        <v>622</v>
      </c>
      <c r="B117" s="324" t="s">
        <v>760</v>
      </c>
      <c r="C117" s="325" t="s">
        <v>759</v>
      </c>
    </row>
    <row r="118" spans="1:3">
      <c r="A118" s="323" t="s">
        <v>622</v>
      </c>
      <c r="B118" s="324" t="s">
        <v>762</v>
      </c>
      <c r="C118" s="325" t="s">
        <v>761</v>
      </c>
    </row>
    <row r="119" spans="1:3">
      <c r="A119" s="323" t="s">
        <v>622</v>
      </c>
      <c r="B119" s="324" t="s">
        <v>764</v>
      </c>
      <c r="C119" s="325" t="s">
        <v>763</v>
      </c>
    </row>
    <row r="120" spans="1:3">
      <c r="A120" s="323" t="s">
        <v>622</v>
      </c>
      <c r="B120" s="324" t="s">
        <v>766</v>
      </c>
      <c r="C120" s="325" t="s">
        <v>765</v>
      </c>
    </row>
    <row r="121" spans="1:3">
      <c r="A121" s="323" t="s">
        <v>622</v>
      </c>
      <c r="B121" s="324" t="s">
        <v>768</v>
      </c>
      <c r="C121" s="325" t="s">
        <v>767</v>
      </c>
    </row>
    <row r="122" spans="1:3">
      <c r="A122" s="323" t="s">
        <v>622</v>
      </c>
      <c r="B122" s="324" t="s">
        <v>770</v>
      </c>
      <c r="C122" s="325" t="s">
        <v>138</v>
      </c>
    </row>
    <row r="123" spans="1:3">
      <c r="A123" s="323" t="s">
        <v>622</v>
      </c>
      <c r="B123" s="324" t="s">
        <v>772</v>
      </c>
      <c r="C123" s="325" t="s">
        <v>771</v>
      </c>
    </row>
    <row r="124" spans="1:3">
      <c r="A124" s="323" t="s">
        <v>622</v>
      </c>
      <c r="B124" s="324" t="s">
        <v>774</v>
      </c>
      <c r="C124" s="325" t="s">
        <v>773</v>
      </c>
    </row>
    <row r="125" spans="1:3">
      <c r="A125" s="323" t="s">
        <v>622</v>
      </c>
      <c r="B125" s="324" t="s">
        <v>776</v>
      </c>
      <c r="C125" s="325" t="s">
        <v>775</v>
      </c>
    </row>
    <row r="126" spans="1:3">
      <c r="A126" s="323" t="s">
        <v>622</v>
      </c>
      <c r="B126" s="324" t="s">
        <v>777</v>
      </c>
      <c r="C126" s="325" t="s">
        <v>87</v>
      </c>
    </row>
    <row r="127" spans="1:3">
      <c r="A127" s="323" t="s">
        <v>622</v>
      </c>
      <c r="B127" s="324" t="s">
        <v>779</v>
      </c>
      <c r="C127" s="325" t="s">
        <v>778</v>
      </c>
    </row>
    <row r="128" spans="1:3">
      <c r="A128" s="323" t="s">
        <v>622</v>
      </c>
      <c r="B128" s="324" t="s">
        <v>781</v>
      </c>
      <c r="C128" s="325" t="s">
        <v>780</v>
      </c>
    </row>
    <row r="129" spans="1:3">
      <c r="A129" s="323" t="s">
        <v>622</v>
      </c>
      <c r="B129" s="324" t="s">
        <v>783</v>
      </c>
      <c r="C129" s="325" t="s">
        <v>782</v>
      </c>
    </row>
    <row r="130" spans="1:3">
      <c r="A130" s="323" t="s">
        <v>622</v>
      </c>
      <c r="B130" s="324" t="s">
        <v>785</v>
      </c>
      <c r="C130" s="325" t="s">
        <v>784</v>
      </c>
    </row>
    <row r="131" spans="1:3">
      <c r="A131" s="323" t="s">
        <v>622</v>
      </c>
      <c r="B131" s="324" t="s">
        <v>787</v>
      </c>
      <c r="C131" s="325" t="s">
        <v>786</v>
      </c>
    </row>
    <row r="132" spans="1:3">
      <c r="A132" s="323" t="s">
        <v>622</v>
      </c>
      <c r="B132" s="324" t="s">
        <v>789</v>
      </c>
      <c r="C132" s="325" t="s">
        <v>788</v>
      </c>
    </row>
    <row r="133" spans="1:3">
      <c r="A133" s="323" t="s">
        <v>622</v>
      </c>
      <c r="B133" s="324" t="s">
        <v>791</v>
      </c>
      <c r="C133" s="325" t="s">
        <v>790</v>
      </c>
    </row>
    <row r="134" spans="1:3">
      <c r="A134" s="323" t="s">
        <v>622</v>
      </c>
      <c r="B134" s="324" t="s">
        <v>793</v>
      </c>
      <c r="C134" s="325" t="s">
        <v>792</v>
      </c>
    </row>
    <row r="135" spans="1:3">
      <c r="A135" s="323" t="s">
        <v>622</v>
      </c>
      <c r="B135" s="324" t="s">
        <v>795</v>
      </c>
      <c r="C135" s="325" t="s">
        <v>794</v>
      </c>
    </row>
    <row r="136" spans="1:3">
      <c r="A136" s="323" t="s">
        <v>622</v>
      </c>
      <c r="B136" s="324" t="s">
        <v>797</v>
      </c>
      <c r="C136" s="325" t="s">
        <v>796</v>
      </c>
    </row>
    <row r="137" spans="1:3">
      <c r="A137" s="323" t="s">
        <v>622</v>
      </c>
      <c r="B137" s="324" t="s">
        <v>799</v>
      </c>
      <c r="C137" s="325" t="s">
        <v>798</v>
      </c>
    </row>
    <row r="138" spans="1:3">
      <c r="A138" s="323" t="s">
        <v>622</v>
      </c>
      <c r="B138" s="324" t="s">
        <v>800</v>
      </c>
      <c r="C138" s="325" t="s">
        <v>74</v>
      </c>
    </row>
    <row r="139" spans="1:3">
      <c r="A139" s="323" t="s">
        <v>622</v>
      </c>
      <c r="B139" s="324" t="s">
        <v>802</v>
      </c>
      <c r="C139" s="325" t="s">
        <v>801</v>
      </c>
    </row>
    <row r="140" spans="1:3">
      <c r="A140" s="323" t="s">
        <v>622</v>
      </c>
      <c r="B140" s="324" t="s">
        <v>804</v>
      </c>
      <c r="C140" s="325" t="s">
        <v>803</v>
      </c>
    </row>
    <row r="141" spans="1:3">
      <c r="A141" s="323" t="s">
        <v>622</v>
      </c>
      <c r="B141" s="324" t="s">
        <v>805</v>
      </c>
      <c r="C141" s="325" t="s">
        <v>803</v>
      </c>
    </row>
    <row r="142" spans="1:3">
      <c r="A142" s="323" t="s">
        <v>622</v>
      </c>
      <c r="B142" s="324" t="s">
        <v>807</v>
      </c>
      <c r="C142" s="325" t="s">
        <v>806</v>
      </c>
    </row>
    <row r="143" spans="1:3">
      <c r="A143" s="323" t="s">
        <v>622</v>
      </c>
      <c r="B143" s="324" t="s">
        <v>809</v>
      </c>
      <c r="C143" s="325" t="s">
        <v>808</v>
      </c>
    </row>
    <row r="144" spans="1:3">
      <c r="A144" s="323" t="s">
        <v>622</v>
      </c>
      <c r="B144" s="324" t="s">
        <v>811</v>
      </c>
      <c r="C144" s="325" t="s">
        <v>810</v>
      </c>
    </row>
    <row r="145" spans="1:3">
      <c r="A145" s="323" t="s">
        <v>622</v>
      </c>
      <c r="B145" s="324" t="s">
        <v>813</v>
      </c>
      <c r="C145" s="325" t="s">
        <v>812</v>
      </c>
    </row>
    <row r="146" spans="1:3">
      <c r="A146" s="323" t="s">
        <v>622</v>
      </c>
      <c r="B146" s="324" t="s">
        <v>815</v>
      </c>
      <c r="C146" s="325" t="s">
        <v>814</v>
      </c>
    </row>
    <row r="147" spans="1:3">
      <c r="A147" s="323" t="s">
        <v>622</v>
      </c>
      <c r="B147" s="324" t="s">
        <v>817</v>
      </c>
      <c r="C147" s="325" t="s">
        <v>816</v>
      </c>
    </row>
    <row r="148" spans="1:3">
      <c r="A148" s="323" t="s">
        <v>622</v>
      </c>
      <c r="B148" s="324" t="s">
        <v>819</v>
      </c>
      <c r="C148" s="325" t="s">
        <v>818</v>
      </c>
    </row>
    <row r="149" spans="1:3">
      <c r="A149" s="323" t="s">
        <v>622</v>
      </c>
      <c r="B149" s="324" t="s">
        <v>821</v>
      </c>
      <c r="C149" s="325" t="s">
        <v>820</v>
      </c>
    </row>
    <row r="150" spans="1:3">
      <c r="A150" s="323" t="s">
        <v>622</v>
      </c>
      <c r="B150" s="324" t="s">
        <v>823</v>
      </c>
      <c r="C150" s="325" t="s">
        <v>822</v>
      </c>
    </row>
    <row r="151" spans="1:3">
      <c r="A151" s="323" t="s">
        <v>622</v>
      </c>
      <c r="B151" s="324" t="s">
        <v>825</v>
      </c>
      <c r="C151" s="325" t="s">
        <v>824</v>
      </c>
    </row>
    <row r="152" spans="1:3">
      <c r="A152" s="323" t="s">
        <v>622</v>
      </c>
      <c r="B152" s="324" t="s">
        <v>827</v>
      </c>
      <c r="C152" s="325" t="s">
        <v>826</v>
      </c>
    </row>
    <row r="153" spans="1:3">
      <c r="A153" s="323" t="s">
        <v>622</v>
      </c>
      <c r="B153" s="324" t="s">
        <v>829</v>
      </c>
      <c r="C153" s="325" t="s">
        <v>828</v>
      </c>
    </row>
    <row r="154" spans="1:3">
      <c r="A154" s="323" t="s">
        <v>622</v>
      </c>
      <c r="B154" s="324" t="s">
        <v>830</v>
      </c>
      <c r="C154" s="325" t="s">
        <v>144</v>
      </c>
    </row>
    <row r="155" spans="1:3">
      <c r="A155" s="323" t="s">
        <v>622</v>
      </c>
      <c r="B155" s="324" t="s">
        <v>832</v>
      </c>
      <c r="C155" s="325" t="s">
        <v>831</v>
      </c>
    </row>
    <row r="156" spans="1:3">
      <c r="A156" s="323" t="s">
        <v>622</v>
      </c>
      <c r="B156" s="324" t="s">
        <v>833</v>
      </c>
      <c r="C156" s="325" t="s">
        <v>136</v>
      </c>
    </row>
    <row r="157" spans="1:3">
      <c r="A157" s="323" t="s">
        <v>622</v>
      </c>
      <c r="B157" s="324" t="s">
        <v>834</v>
      </c>
      <c r="C157" s="325" t="s">
        <v>121</v>
      </c>
    </row>
    <row r="158" spans="1:3">
      <c r="A158" s="323" t="s">
        <v>622</v>
      </c>
      <c r="B158" s="324" t="s">
        <v>835</v>
      </c>
      <c r="C158" s="325" t="s">
        <v>134</v>
      </c>
    </row>
    <row r="159" spans="1:3">
      <c r="A159" s="323" t="s">
        <v>622</v>
      </c>
      <c r="B159" s="324" t="s">
        <v>836</v>
      </c>
      <c r="C159" s="325" t="s">
        <v>125</v>
      </c>
    </row>
    <row r="160" spans="1:3">
      <c r="A160" s="323" t="s">
        <v>622</v>
      </c>
      <c r="B160" s="324" t="s">
        <v>837</v>
      </c>
      <c r="C160" s="325" t="s">
        <v>111</v>
      </c>
    </row>
    <row r="161" spans="1:3">
      <c r="A161" s="323" t="s">
        <v>622</v>
      </c>
      <c r="B161" s="324" t="s">
        <v>838</v>
      </c>
      <c r="C161" s="325" t="s">
        <v>92</v>
      </c>
    </row>
    <row r="162" spans="1:3">
      <c r="A162" s="323" t="s">
        <v>622</v>
      </c>
      <c r="B162" s="324" t="s">
        <v>839</v>
      </c>
      <c r="C162" s="325" t="s">
        <v>143</v>
      </c>
    </row>
    <row r="163" spans="1:3">
      <c r="A163" s="323" t="s">
        <v>622</v>
      </c>
      <c r="B163" s="324" t="s">
        <v>840</v>
      </c>
      <c r="C163" s="325" t="s">
        <v>102</v>
      </c>
    </row>
    <row r="164" spans="1:3">
      <c r="A164" s="323" t="s">
        <v>622</v>
      </c>
      <c r="B164" s="324" t="s">
        <v>842</v>
      </c>
      <c r="C164" s="325" t="s">
        <v>841</v>
      </c>
    </row>
    <row r="165" spans="1:3">
      <c r="A165" s="323" t="s">
        <v>622</v>
      </c>
      <c r="B165" s="324" t="s">
        <v>843</v>
      </c>
      <c r="C165" s="325" t="s">
        <v>769</v>
      </c>
    </row>
    <row r="166" spans="1:3">
      <c r="A166" s="323" t="s">
        <v>622</v>
      </c>
      <c r="B166" s="324" t="s">
        <v>844</v>
      </c>
      <c r="C166" s="325" t="s">
        <v>101</v>
      </c>
    </row>
    <row r="167" spans="1:3">
      <c r="A167" s="323" t="s">
        <v>622</v>
      </c>
      <c r="B167" s="324" t="s">
        <v>845</v>
      </c>
      <c r="C167" s="325" t="s">
        <v>124</v>
      </c>
    </row>
    <row r="168" spans="1:3">
      <c r="A168" s="323" t="s">
        <v>622</v>
      </c>
      <c r="B168" s="324" t="s">
        <v>847</v>
      </c>
      <c r="C168" s="325" t="s">
        <v>846</v>
      </c>
    </row>
    <row r="169" spans="1:3">
      <c r="A169" s="323" t="s">
        <v>622</v>
      </c>
      <c r="B169" s="324" t="s">
        <v>849</v>
      </c>
      <c r="C169" s="325" t="s">
        <v>848</v>
      </c>
    </row>
    <row r="170" spans="1:3">
      <c r="A170" s="323" t="s">
        <v>622</v>
      </c>
      <c r="B170" s="324" t="s">
        <v>851</v>
      </c>
      <c r="C170" s="325" t="s">
        <v>850</v>
      </c>
    </row>
    <row r="171" spans="1:3">
      <c r="A171" s="323" t="s">
        <v>622</v>
      </c>
      <c r="B171" s="324" t="s">
        <v>853</v>
      </c>
      <c r="C171" s="325" t="s">
        <v>852</v>
      </c>
    </row>
    <row r="172" spans="1:3">
      <c r="A172" s="323" t="s">
        <v>622</v>
      </c>
      <c r="B172" s="324" t="s">
        <v>855</v>
      </c>
      <c r="C172" s="325" t="s">
        <v>854</v>
      </c>
    </row>
    <row r="173" spans="1:3">
      <c r="A173" s="323" t="s">
        <v>622</v>
      </c>
      <c r="B173" s="324" t="s">
        <v>857</v>
      </c>
      <c r="C173" s="325" t="s">
        <v>856</v>
      </c>
    </row>
    <row r="174" spans="1:3">
      <c r="A174" s="323" t="s">
        <v>622</v>
      </c>
      <c r="B174" s="324" t="s">
        <v>858</v>
      </c>
      <c r="C174" s="325" t="s">
        <v>145</v>
      </c>
    </row>
    <row r="175" spans="1:3">
      <c r="A175" s="323" t="s">
        <v>622</v>
      </c>
      <c r="B175" s="324" t="s">
        <v>860</v>
      </c>
      <c r="C175" s="325" t="s">
        <v>859</v>
      </c>
    </row>
    <row r="176" spans="1:3">
      <c r="A176" s="323" t="s">
        <v>622</v>
      </c>
      <c r="B176" s="324" t="s">
        <v>862</v>
      </c>
      <c r="C176" s="325" t="s">
        <v>861</v>
      </c>
    </row>
    <row r="177" spans="1:3">
      <c r="A177" s="323" t="s">
        <v>622</v>
      </c>
      <c r="B177" s="324" t="s">
        <v>864</v>
      </c>
      <c r="C177" s="325" t="s">
        <v>863</v>
      </c>
    </row>
    <row r="178" spans="1:3">
      <c r="A178" s="323" t="s">
        <v>622</v>
      </c>
      <c r="B178" s="324" t="s">
        <v>866</v>
      </c>
      <c r="C178" s="325" t="s">
        <v>865</v>
      </c>
    </row>
    <row r="179" spans="1:3">
      <c r="A179" s="323" t="s">
        <v>622</v>
      </c>
      <c r="B179" s="324" t="s">
        <v>868</v>
      </c>
      <c r="C179" s="325" t="s">
        <v>867</v>
      </c>
    </row>
    <row r="180" spans="1:3">
      <c r="A180" s="323" t="s">
        <v>622</v>
      </c>
      <c r="B180" s="324" t="s">
        <v>870</v>
      </c>
      <c r="C180" s="325" t="s">
        <v>869</v>
      </c>
    </row>
    <row r="181" spans="1:3">
      <c r="A181" s="323" t="s">
        <v>622</v>
      </c>
      <c r="B181" s="324" t="s">
        <v>871</v>
      </c>
      <c r="C181" s="325" t="s">
        <v>139</v>
      </c>
    </row>
    <row r="182" spans="1:3">
      <c r="A182" s="323" t="s">
        <v>622</v>
      </c>
      <c r="B182" s="324" t="s">
        <v>872</v>
      </c>
      <c r="C182" s="325" t="s">
        <v>149</v>
      </c>
    </row>
    <row r="183" spans="1:3">
      <c r="A183" s="323" t="s">
        <v>622</v>
      </c>
      <c r="B183" s="324" t="s">
        <v>874</v>
      </c>
      <c r="C183" s="325" t="s">
        <v>873</v>
      </c>
    </row>
    <row r="184" spans="1:3">
      <c r="A184" s="323" t="s">
        <v>622</v>
      </c>
      <c r="B184" s="324" t="s">
        <v>876</v>
      </c>
      <c r="C184" s="325" t="s">
        <v>875</v>
      </c>
    </row>
    <row r="185" spans="1:3">
      <c r="A185" s="323" t="s">
        <v>622</v>
      </c>
      <c r="B185" s="324" t="s">
        <v>878</v>
      </c>
      <c r="C185" s="325" t="s">
        <v>877</v>
      </c>
    </row>
    <row r="186" spans="1:3">
      <c r="A186" s="323" t="s">
        <v>622</v>
      </c>
      <c r="B186" s="324" t="s">
        <v>880</v>
      </c>
      <c r="C186" s="325" t="s">
        <v>879</v>
      </c>
    </row>
    <row r="187" spans="1:3">
      <c r="A187" s="323" t="s">
        <v>622</v>
      </c>
      <c r="B187" s="324" t="s">
        <v>881</v>
      </c>
      <c r="C187" s="325" t="s">
        <v>151</v>
      </c>
    </row>
    <row r="188" spans="1:3">
      <c r="A188" s="323" t="s">
        <v>622</v>
      </c>
      <c r="B188" s="324" t="s">
        <v>882</v>
      </c>
      <c r="C188" s="325" t="s">
        <v>135</v>
      </c>
    </row>
    <row r="189" spans="1:3">
      <c r="A189" s="323" t="s">
        <v>622</v>
      </c>
      <c r="B189" s="324" t="s">
        <v>883</v>
      </c>
      <c r="C189" s="325" t="s">
        <v>137</v>
      </c>
    </row>
    <row r="190" spans="1:3">
      <c r="A190" s="323" t="s">
        <v>622</v>
      </c>
      <c r="B190" s="324" t="s">
        <v>884</v>
      </c>
      <c r="C190" s="325" t="s">
        <v>142</v>
      </c>
    </row>
    <row r="191" spans="1:3">
      <c r="A191" s="323" t="s">
        <v>622</v>
      </c>
      <c r="B191" s="324" t="s">
        <v>885</v>
      </c>
      <c r="C191" s="325" t="s">
        <v>107</v>
      </c>
    </row>
    <row r="192" spans="1:3">
      <c r="A192" s="323" t="s">
        <v>622</v>
      </c>
      <c r="B192" s="324" t="s">
        <v>887</v>
      </c>
      <c r="C192" s="325" t="s">
        <v>886</v>
      </c>
    </row>
    <row r="193" spans="1:3">
      <c r="A193" s="323" t="s">
        <v>622</v>
      </c>
      <c r="B193" s="324" t="s">
        <v>889</v>
      </c>
      <c r="C193" s="325" t="s">
        <v>888</v>
      </c>
    </row>
    <row r="194" spans="1:3">
      <c r="A194" s="323" t="s">
        <v>622</v>
      </c>
      <c r="B194" s="324" t="s">
        <v>891</v>
      </c>
      <c r="C194" s="325" t="s">
        <v>890</v>
      </c>
    </row>
    <row r="195" spans="1:3">
      <c r="A195" s="323" t="s">
        <v>622</v>
      </c>
      <c r="B195" s="324" t="s">
        <v>892</v>
      </c>
      <c r="C195" s="325" t="s">
        <v>122</v>
      </c>
    </row>
    <row r="196" spans="1:3">
      <c r="A196" s="323" t="s">
        <v>622</v>
      </c>
      <c r="B196" s="324" t="s">
        <v>893</v>
      </c>
      <c r="C196" s="325" t="s">
        <v>76</v>
      </c>
    </row>
    <row r="197" spans="1:3">
      <c r="A197" s="323" t="s">
        <v>622</v>
      </c>
      <c r="B197" s="324" t="s">
        <v>894</v>
      </c>
      <c r="C197" s="325" t="s">
        <v>146</v>
      </c>
    </row>
    <row r="198" spans="1:3">
      <c r="A198" s="323" t="s">
        <v>622</v>
      </c>
      <c r="B198" s="324" t="s">
        <v>895</v>
      </c>
      <c r="C198" s="325" t="s">
        <v>123</v>
      </c>
    </row>
    <row r="199" spans="1:3">
      <c r="A199" s="323" t="s">
        <v>622</v>
      </c>
      <c r="B199" s="324" t="s">
        <v>896</v>
      </c>
      <c r="C199" s="325" t="s">
        <v>81</v>
      </c>
    </row>
    <row r="200" spans="1:3">
      <c r="A200" s="323" t="s">
        <v>622</v>
      </c>
      <c r="B200" s="324" t="s">
        <v>898</v>
      </c>
      <c r="C200" s="325" t="s">
        <v>897</v>
      </c>
    </row>
    <row r="201" spans="1:3">
      <c r="A201" s="323" t="s">
        <v>622</v>
      </c>
      <c r="B201" s="324" t="s">
        <v>900</v>
      </c>
      <c r="C201" s="325" t="s">
        <v>899</v>
      </c>
    </row>
    <row r="202" spans="1:3">
      <c r="A202" s="323" t="s">
        <v>622</v>
      </c>
      <c r="B202" s="324" t="s">
        <v>902</v>
      </c>
      <c r="C202" s="325" t="s">
        <v>901</v>
      </c>
    </row>
    <row r="203" spans="1:3">
      <c r="A203" s="323" t="s">
        <v>622</v>
      </c>
      <c r="B203" s="324" t="s">
        <v>903</v>
      </c>
      <c r="C203" s="325" t="s">
        <v>140</v>
      </c>
    </row>
    <row r="204" spans="1:3">
      <c r="A204" s="323" t="s">
        <v>622</v>
      </c>
      <c r="B204" s="324" t="s">
        <v>904</v>
      </c>
      <c r="C204" s="325" t="s">
        <v>83</v>
      </c>
    </row>
    <row r="205" spans="1:3">
      <c r="A205" s="323" t="s">
        <v>622</v>
      </c>
      <c r="B205" s="324" t="s">
        <v>905</v>
      </c>
      <c r="C205" s="325" t="s">
        <v>141</v>
      </c>
    </row>
    <row r="206" spans="1:3">
      <c r="A206" s="323" t="s">
        <v>622</v>
      </c>
      <c r="B206" s="324" t="s">
        <v>906</v>
      </c>
      <c r="C206" s="325" t="s">
        <v>147</v>
      </c>
    </row>
    <row r="207" spans="1:3">
      <c r="A207" s="323" t="s">
        <v>622</v>
      </c>
      <c r="B207" s="324" t="s">
        <v>908</v>
      </c>
      <c r="C207" s="325" t="s">
        <v>907</v>
      </c>
    </row>
    <row r="208" spans="1:3">
      <c r="A208" s="323" t="s">
        <v>622</v>
      </c>
      <c r="B208" s="324" t="s">
        <v>909</v>
      </c>
      <c r="C208" s="325" t="s">
        <v>758</v>
      </c>
    </row>
    <row r="209" spans="1:3">
      <c r="A209" s="323" t="s">
        <v>622</v>
      </c>
      <c r="B209" s="324" t="s">
        <v>911</v>
      </c>
      <c r="C209" s="325" t="s">
        <v>910</v>
      </c>
    </row>
    <row r="210" spans="1:3">
      <c r="A210" s="323" t="s">
        <v>622</v>
      </c>
      <c r="B210" s="324" t="s">
        <v>913</v>
      </c>
      <c r="C210" s="325" t="s">
        <v>912</v>
      </c>
    </row>
    <row r="211" spans="1:3">
      <c r="A211" s="323" t="s">
        <v>622</v>
      </c>
      <c r="B211" s="324" t="s">
        <v>914</v>
      </c>
      <c r="C211" s="325" t="s">
        <v>77</v>
      </c>
    </row>
    <row r="212" spans="1:3">
      <c r="A212" s="323" t="s">
        <v>622</v>
      </c>
      <c r="B212" s="324" t="s">
        <v>916</v>
      </c>
      <c r="C212" s="325" t="s">
        <v>915</v>
      </c>
    </row>
    <row r="213" spans="1:3">
      <c r="A213" s="323" t="s">
        <v>622</v>
      </c>
      <c r="B213" s="324" t="s">
        <v>918</v>
      </c>
      <c r="C213" s="325" t="s">
        <v>917</v>
      </c>
    </row>
    <row r="214" spans="1:3">
      <c r="A214" s="323" t="s">
        <v>622</v>
      </c>
      <c r="B214" s="324" t="s">
        <v>920</v>
      </c>
      <c r="C214" s="325" t="s">
        <v>919</v>
      </c>
    </row>
    <row r="215" spans="1:3">
      <c r="A215" s="323" t="s">
        <v>622</v>
      </c>
      <c r="B215" s="324" t="s">
        <v>922</v>
      </c>
      <c r="C215" s="325" t="s">
        <v>921</v>
      </c>
    </row>
    <row r="216" spans="1:3">
      <c r="A216" s="323" t="s">
        <v>622</v>
      </c>
      <c r="B216" s="324" t="s">
        <v>924</v>
      </c>
      <c r="C216" s="325" t="s">
        <v>923</v>
      </c>
    </row>
    <row r="217" spans="1:3">
      <c r="A217" s="323" t="s">
        <v>622</v>
      </c>
      <c r="B217" s="324" t="s">
        <v>926</v>
      </c>
      <c r="C217" s="325" t="s">
        <v>925</v>
      </c>
    </row>
    <row r="218" spans="1:3">
      <c r="A218" s="323" t="s">
        <v>622</v>
      </c>
      <c r="B218" s="324" t="s">
        <v>928</v>
      </c>
      <c r="C218" s="325" t="s">
        <v>927</v>
      </c>
    </row>
    <row r="219" spans="1:3">
      <c r="A219" s="323" t="s">
        <v>622</v>
      </c>
      <c r="B219" s="324" t="s">
        <v>930</v>
      </c>
      <c r="C219" s="325" t="s">
        <v>929</v>
      </c>
    </row>
    <row r="220" spans="1:3">
      <c r="A220" s="323" t="s">
        <v>622</v>
      </c>
      <c r="B220" s="324" t="s">
        <v>932</v>
      </c>
      <c r="C220" s="325" t="s">
        <v>931</v>
      </c>
    </row>
    <row r="221" spans="1:3">
      <c r="A221" s="323" t="s">
        <v>622</v>
      </c>
      <c r="B221" s="324" t="s">
        <v>934</v>
      </c>
      <c r="C221" s="325" t="s">
        <v>933</v>
      </c>
    </row>
    <row r="222" spans="1:3">
      <c r="A222" s="323" t="s">
        <v>622</v>
      </c>
      <c r="B222" s="324" t="s">
        <v>936</v>
      </c>
      <c r="C222" s="325" t="s">
        <v>935</v>
      </c>
    </row>
    <row r="223" spans="1:3">
      <c r="A223" s="323" t="s">
        <v>622</v>
      </c>
      <c r="B223" s="324" t="s">
        <v>938</v>
      </c>
      <c r="C223" s="325" t="s">
        <v>937</v>
      </c>
    </row>
    <row r="224" spans="1:3">
      <c r="A224" s="323" t="s">
        <v>622</v>
      </c>
      <c r="B224" s="324" t="s">
        <v>940</v>
      </c>
      <c r="C224" s="325" t="s">
        <v>939</v>
      </c>
    </row>
    <row r="225" spans="1:3">
      <c r="A225" s="323" t="s">
        <v>622</v>
      </c>
      <c r="B225" s="324" t="s">
        <v>942</v>
      </c>
      <c r="C225" s="325" t="s">
        <v>941</v>
      </c>
    </row>
    <row r="226" spans="1:3">
      <c r="A226" s="323" t="s">
        <v>622</v>
      </c>
      <c r="B226" s="324" t="s">
        <v>944</v>
      </c>
      <c r="C226" s="325" t="s">
        <v>943</v>
      </c>
    </row>
    <row r="227" spans="1:3">
      <c r="A227" s="323" t="s">
        <v>622</v>
      </c>
      <c r="B227" s="324" t="s">
        <v>946</v>
      </c>
      <c r="C227" s="325" t="s">
        <v>945</v>
      </c>
    </row>
    <row r="228" spans="1:3">
      <c r="A228" s="323" t="s">
        <v>622</v>
      </c>
      <c r="B228" s="324" t="s">
        <v>948</v>
      </c>
      <c r="C228" s="325" t="s">
        <v>947</v>
      </c>
    </row>
    <row r="229" spans="1:3">
      <c r="A229" s="323" t="s">
        <v>622</v>
      </c>
      <c r="B229" s="324" t="s">
        <v>949</v>
      </c>
      <c r="C229" s="325" t="s">
        <v>128</v>
      </c>
    </row>
    <row r="230" spans="1:3">
      <c r="A230" s="323" t="s">
        <v>622</v>
      </c>
      <c r="B230" s="324" t="s">
        <v>951</v>
      </c>
      <c r="C230" s="325" t="s">
        <v>950</v>
      </c>
    </row>
    <row r="231" spans="1:3">
      <c r="A231" s="323" t="s">
        <v>622</v>
      </c>
      <c r="B231" s="324" t="s">
        <v>953</v>
      </c>
      <c r="C231" s="325" t="s">
        <v>952</v>
      </c>
    </row>
    <row r="232" spans="1:3">
      <c r="A232" s="323" t="s">
        <v>622</v>
      </c>
      <c r="B232" s="324" t="s">
        <v>955</v>
      </c>
      <c r="C232" s="325" t="s">
        <v>954</v>
      </c>
    </row>
    <row r="233" spans="1:3">
      <c r="A233" s="323" t="s">
        <v>622</v>
      </c>
      <c r="B233" s="324" t="s">
        <v>957</v>
      </c>
      <c r="C233" s="325" t="s">
        <v>956</v>
      </c>
    </row>
    <row r="234" spans="1:3">
      <c r="A234" s="323" t="s">
        <v>622</v>
      </c>
      <c r="B234" s="324" t="s">
        <v>959</v>
      </c>
      <c r="C234" s="325" t="s">
        <v>958</v>
      </c>
    </row>
    <row r="235" spans="1:3">
      <c r="A235" s="323" t="s">
        <v>622</v>
      </c>
      <c r="B235" s="324" t="s">
        <v>961</v>
      </c>
      <c r="C235" s="325" t="s">
        <v>960</v>
      </c>
    </row>
    <row r="236" spans="1:3">
      <c r="A236" s="323" t="s">
        <v>622</v>
      </c>
      <c r="B236" s="324" t="s">
        <v>963</v>
      </c>
      <c r="C236" s="325" t="s">
        <v>962</v>
      </c>
    </row>
    <row r="237" spans="1:3">
      <c r="A237" s="323" t="s">
        <v>622</v>
      </c>
      <c r="B237" s="324" t="s">
        <v>965</v>
      </c>
      <c r="C237" s="325" t="s">
        <v>964</v>
      </c>
    </row>
    <row r="238" spans="1:3">
      <c r="A238" s="323" t="s">
        <v>622</v>
      </c>
      <c r="B238" s="324" t="s">
        <v>967</v>
      </c>
      <c r="C238" s="325" t="s">
        <v>966</v>
      </c>
    </row>
    <row r="239" spans="1:3">
      <c r="A239" s="323" t="s">
        <v>622</v>
      </c>
      <c r="B239" s="324" t="s">
        <v>969</v>
      </c>
      <c r="C239" s="325" t="s">
        <v>968</v>
      </c>
    </row>
    <row r="240" spans="1:3">
      <c r="A240" s="323" t="s">
        <v>622</v>
      </c>
      <c r="B240" s="324" t="s">
        <v>971</v>
      </c>
      <c r="C240" s="325" t="s">
        <v>970</v>
      </c>
    </row>
    <row r="241" spans="1:3">
      <c r="A241" s="323" t="s">
        <v>622</v>
      </c>
      <c r="B241" s="324" t="s">
        <v>973</v>
      </c>
      <c r="C241" s="325" t="s">
        <v>972</v>
      </c>
    </row>
    <row r="242" spans="1:3">
      <c r="A242" s="323" t="s">
        <v>622</v>
      </c>
      <c r="B242" s="324" t="s">
        <v>975</v>
      </c>
      <c r="C242" s="325" t="s">
        <v>974</v>
      </c>
    </row>
    <row r="243" spans="1:3">
      <c r="A243" s="323" t="s">
        <v>622</v>
      </c>
      <c r="B243" s="324" t="s">
        <v>977</v>
      </c>
      <c r="C243" s="325" t="s">
        <v>976</v>
      </c>
    </row>
    <row r="244" spans="1:3">
      <c r="A244" s="323" t="s">
        <v>622</v>
      </c>
      <c r="B244" s="324" t="s">
        <v>979</v>
      </c>
      <c r="C244" s="325" t="s">
        <v>978</v>
      </c>
    </row>
    <row r="245" spans="1:3">
      <c r="A245" s="323" t="s">
        <v>622</v>
      </c>
      <c r="B245" s="324" t="s">
        <v>981</v>
      </c>
      <c r="C245" s="325" t="s">
        <v>980</v>
      </c>
    </row>
    <row r="246" spans="1:3">
      <c r="A246" s="323" t="s">
        <v>622</v>
      </c>
      <c r="B246" s="324" t="s">
        <v>983</v>
      </c>
      <c r="C246" s="325" t="s">
        <v>982</v>
      </c>
    </row>
    <row r="247" spans="1:3">
      <c r="A247" s="323" t="s">
        <v>622</v>
      </c>
      <c r="B247" s="324" t="s">
        <v>985</v>
      </c>
      <c r="C247" s="325" t="s">
        <v>984</v>
      </c>
    </row>
    <row r="248" spans="1:3">
      <c r="A248" s="323" t="s">
        <v>622</v>
      </c>
      <c r="B248" s="324" t="s">
        <v>987</v>
      </c>
      <c r="C248" s="325" t="s">
        <v>986</v>
      </c>
    </row>
    <row r="249" spans="1:3">
      <c r="A249" s="323" t="s">
        <v>622</v>
      </c>
      <c r="B249" s="324" t="s">
        <v>989</v>
      </c>
      <c r="C249" s="325" t="s">
        <v>988</v>
      </c>
    </row>
    <row r="250" spans="1:3">
      <c r="A250" s="323" t="s">
        <v>622</v>
      </c>
      <c r="B250" s="324" t="s">
        <v>991</v>
      </c>
      <c r="C250" s="325" t="s">
        <v>990</v>
      </c>
    </row>
    <row r="251" spans="1:3">
      <c r="A251" s="323" t="s">
        <v>622</v>
      </c>
      <c r="B251" s="324" t="s">
        <v>993</v>
      </c>
      <c r="C251" s="325" t="s">
        <v>992</v>
      </c>
    </row>
    <row r="252" spans="1:3">
      <c r="A252" s="323" t="s">
        <v>622</v>
      </c>
      <c r="B252" s="324" t="s">
        <v>995</v>
      </c>
      <c r="C252" s="325" t="s">
        <v>994</v>
      </c>
    </row>
    <row r="253" spans="1:3">
      <c r="A253" s="323" t="s">
        <v>622</v>
      </c>
      <c r="B253" s="324" t="s">
        <v>997</v>
      </c>
      <c r="C253" s="325" t="s">
        <v>996</v>
      </c>
    </row>
    <row r="254" spans="1:3">
      <c r="A254" s="323" t="s">
        <v>622</v>
      </c>
      <c r="B254" s="324" t="s">
        <v>999</v>
      </c>
      <c r="C254" s="325" t="s">
        <v>998</v>
      </c>
    </row>
    <row r="255" spans="1:3">
      <c r="A255" s="323" t="s">
        <v>622</v>
      </c>
      <c r="B255" s="324" t="s">
        <v>1001</v>
      </c>
      <c r="C255" s="325" t="s">
        <v>1000</v>
      </c>
    </row>
    <row r="256" spans="1:3">
      <c r="A256" s="323" t="s">
        <v>622</v>
      </c>
      <c r="B256" s="324" t="s">
        <v>1003</v>
      </c>
      <c r="C256" s="325" t="s">
        <v>1002</v>
      </c>
    </row>
    <row r="257" spans="1:3">
      <c r="A257" s="323" t="s">
        <v>622</v>
      </c>
      <c r="B257" s="324" t="s">
        <v>1005</v>
      </c>
      <c r="C257" s="325" t="s">
        <v>1004</v>
      </c>
    </row>
    <row r="258" spans="1:3">
      <c r="A258" s="323" t="s">
        <v>622</v>
      </c>
      <c r="B258" s="324" t="s">
        <v>1007</v>
      </c>
      <c r="C258" s="325" t="s">
        <v>1006</v>
      </c>
    </row>
    <row r="259" spans="1:3">
      <c r="A259" s="323" t="s">
        <v>622</v>
      </c>
      <c r="B259" s="324" t="s">
        <v>1009</v>
      </c>
      <c r="C259" s="325" t="s">
        <v>1008</v>
      </c>
    </row>
    <row r="260" spans="1:3">
      <c r="A260" s="323" t="s">
        <v>622</v>
      </c>
      <c r="B260" s="324" t="s">
        <v>1011</v>
      </c>
      <c r="C260" s="325" t="s">
        <v>1010</v>
      </c>
    </row>
    <row r="261" spans="1:3">
      <c r="A261" s="323" t="s">
        <v>622</v>
      </c>
      <c r="B261" s="324" t="s">
        <v>1013</v>
      </c>
      <c r="C261" s="325" t="s">
        <v>1012</v>
      </c>
    </row>
    <row r="262" spans="1:3">
      <c r="A262" s="323" t="s">
        <v>622</v>
      </c>
      <c r="B262" s="324" t="s">
        <v>1015</v>
      </c>
      <c r="C262" s="325" t="s">
        <v>1014</v>
      </c>
    </row>
    <row r="263" spans="1:3">
      <c r="A263" s="323" t="s">
        <v>622</v>
      </c>
      <c r="B263" s="324" t="s">
        <v>1017</v>
      </c>
      <c r="C263" s="325" t="s">
        <v>1016</v>
      </c>
    </row>
    <row r="264" spans="1:3">
      <c r="A264" s="323" t="s">
        <v>622</v>
      </c>
      <c r="B264" s="324" t="s">
        <v>1019</v>
      </c>
      <c r="C264" s="325" t="s">
        <v>1018</v>
      </c>
    </row>
    <row r="265" spans="1:3">
      <c r="A265" s="323" t="s">
        <v>622</v>
      </c>
      <c r="B265" s="324" t="s">
        <v>1021</v>
      </c>
      <c r="C265" s="325" t="s">
        <v>1020</v>
      </c>
    </row>
    <row r="266" spans="1:3">
      <c r="A266" s="323" t="s">
        <v>622</v>
      </c>
      <c r="B266" s="324" t="s">
        <v>1023</v>
      </c>
      <c r="C266" s="325" t="s">
        <v>1022</v>
      </c>
    </row>
    <row r="267" spans="1:3">
      <c r="A267" s="323" t="s">
        <v>622</v>
      </c>
      <c r="B267" s="324" t="s">
        <v>1025</v>
      </c>
      <c r="C267" s="325" t="s">
        <v>1024</v>
      </c>
    </row>
    <row r="268" spans="1:3">
      <c r="A268" s="323" t="s">
        <v>622</v>
      </c>
      <c r="B268" s="324" t="s">
        <v>1027</v>
      </c>
      <c r="C268" s="325" t="s">
        <v>1026</v>
      </c>
    </row>
    <row r="269" spans="1:3">
      <c r="A269" s="323" t="s">
        <v>622</v>
      </c>
      <c r="B269" s="324" t="s">
        <v>1029</v>
      </c>
      <c r="C269" s="325" t="s">
        <v>1028</v>
      </c>
    </row>
    <row r="270" spans="1:3">
      <c r="A270" s="323" t="s">
        <v>622</v>
      </c>
      <c r="B270" s="324" t="s">
        <v>1031</v>
      </c>
      <c r="C270" s="325" t="s">
        <v>1030</v>
      </c>
    </row>
    <row r="271" spans="1:3">
      <c r="A271" s="323" t="s">
        <v>622</v>
      </c>
      <c r="B271" s="324" t="s">
        <v>1033</v>
      </c>
      <c r="C271" s="325" t="s">
        <v>1032</v>
      </c>
    </row>
    <row r="272" spans="1:3">
      <c r="A272" s="323" t="s">
        <v>622</v>
      </c>
      <c r="B272" s="324" t="s">
        <v>1035</v>
      </c>
      <c r="C272" s="325" t="s">
        <v>1034</v>
      </c>
    </row>
    <row r="273" spans="1:3">
      <c r="A273" s="323" t="s">
        <v>622</v>
      </c>
      <c r="B273" s="324" t="s">
        <v>1037</v>
      </c>
      <c r="C273" s="325" t="s">
        <v>1036</v>
      </c>
    </row>
    <row r="274" spans="1:3">
      <c r="A274" s="323" t="s">
        <v>622</v>
      </c>
      <c r="B274" s="324" t="s">
        <v>1039</v>
      </c>
      <c r="C274" s="325" t="s">
        <v>1038</v>
      </c>
    </row>
    <row r="275" spans="1:3">
      <c r="A275" s="323" t="s">
        <v>622</v>
      </c>
      <c r="B275" s="324" t="s">
        <v>1041</v>
      </c>
      <c r="C275" s="325" t="s">
        <v>1040</v>
      </c>
    </row>
    <row r="276" spans="1:3">
      <c r="A276" s="323" t="s">
        <v>622</v>
      </c>
      <c r="B276" s="324" t="s">
        <v>1042</v>
      </c>
      <c r="C276" s="325" t="s">
        <v>127</v>
      </c>
    </row>
    <row r="277" spans="1:3">
      <c r="A277" s="323" t="s">
        <v>622</v>
      </c>
      <c r="B277" s="324" t="s">
        <v>1044</v>
      </c>
      <c r="C277" s="325" t="s">
        <v>1043</v>
      </c>
    </row>
    <row r="278" spans="1:3">
      <c r="A278" s="323" t="s">
        <v>622</v>
      </c>
      <c r="B278" s="324" t="s">
        <v>1046</v>
      </c>
      <c r="C278" s="325" t="s">
        <v>1045</v>
      </c>
    </row>
    <row r="279" spans="1:3">
      <c r="A279" s="323" t="s">
        <v>622</v>
      </c>
      <c r="B279" s="324" t="s">
        <v>1048</v>
      </c>
      <c r="C279" s="325" t="s">
        <v>1047</v>
      </c>
    </row>
    <row r="280" spans="1:3">
      <c r="A280" s="323" t="s">
        <v>622</v>
      </c>
      <c r="B280" s="324" t="s">
        <v>1050</v>
      </c>
      <c r="C280" s="325" t="s">
        <v>1049</v>
      </c>
    </row>
    <row r="281" spans="1:3">
      <c r="A281" s="323" t="s">
        <v>622</v>
      </c>
      <c r="B281" s="324" t="s">
        <v>1051</v>
      </c>
      <c r="C281" s="325" t="s">
        <v>910</v>
      </c>
    </row>
    <row r="282" spans="1:3">
      <c r="A282" s="323" t="s">
        <v>622</v>
      </c>
      <c r="B282" s="324" t="s">
        <v>1053</v>
      </c>
      <c r="C282" s="325" t="s">
        <v>1052</v>
      </c>
    </row>
    <row r="283" spans="1:3">
      <c r="A283" s="323" t="s">
        <v>622</v>
      </c>
      <c r="B283" s="324" t="s">
        <v>1054</v>
      </c>
      <c r="C283" s="325" t="s">
        <v>915</v>
      </c>
    </row>
    <row r="284" spans="1:3">
      <c r="A284" s="323" t="s">
        <v>622</v>
      </c>
      <c r="B284" s="324" t="s">
        <v>1055</v>
      </c>
      <c r="C284" s="325" t="s">
        <v>77</v>
      </c>
    </row>
    <row r="285" spans="1:3">
      <c r="A285" s="323" t="s">
        <v>622</v>
      </c>
      <c r="B285" s="324" t="s">
        <v>1057</v>
      </c>
      <c r="C285" s="325" t="s">
        <v>1056</v>
      </c>
    </row>
    <row r="286" spans="1:3">
      <c r="A286" s="323" t="s">
        <v>622</v>
      </c>
      <c r="B286" s="324" t="s">
        <v>1059</v>
      </c>
      <c r="C286" s="325" t="s">
        <v>1058</v>
      </c>
    </row>
    <row r="287" spans="1:3">
      <c r="A287" s="323" t="s">
        <v>622</v>
      </c>
      <c r="B287" s="324" t="s">
        <v>1060</v>
      </c>
      <c r="C287" s="325" t="s">
        <v>923</v>
      </c>
    </row>
    <row r="288" spans="1:3">
      <c r="A288" s="323" t="s">
        <v>622</v>
      </c>
      <c r="B288" s="324" t="s">
        <v>1061</v>
      </c>
      <c r="C288" s="325" t="s">
        <v>925</v>
      </c>
    </row>
    <row r="289" spans="1:3">
      <c r="A289" s="323" t="s">
        <v>622</v>
      </c>
      <c r="B289" s="324" t="s">
        <v>1062</v>
      </c>
      <c r="C289" s="325" t="s">
        <v>933</v>
      </c>
    </row>
    <row r="290" spans="1:3">
      <c r="A290" s="323" t="s">
        <v>622</v>
      </c>
      <c r="B290" s="324" t="s">
        <v>1063</v>
      </c>
      <c r="C290" s="325" t="s">
        <v>937</v>
      </c>
    </row>
    <row r="291" spans="1:3">
      <c r="A291" s="323" t="s">
        <v>622</v>
      </c>
      <c r="B291" s="324" t="s">
        <v>1065</v>
      </c>
      <c r="C291" s="325" t="s">
        <v>1064</v>
      </c>
    </row>
    <row r="292" spans="1:3">
      <c r="A292" s="323" t="s">
        <v>622</v>
      </c>
      <c r="B292" s="324" t="s">
        <v>1067</v>
      </c>
      <c r="C292" s="325" t="s">
        <v>1066</v>
      </c>
    </row>
    <row r="293" spans="1:3">
      <c r="A293" s="323" t="s">
        <v>622</v>
      </c>
      <c r="B293" s="324" t="s">
        <v>1069</v>
      </c>
      <c r="C293" s="325" t="s">
        <v>1068</v>
      </c>
    </row>
    <row r="294" spans="1:3">
      <c r="A294" s="323" t="s">
        <v>622</v>
      </c>
      <c r="B294" s="324" t="s">
        <v>1071</v>
      </c>
      <c r="C294" s="325" t="s">
        <v>1070</v>
      </c>
    </row>
    <row r="295" spans="1:3">
      <c r="A295" s="323" t="s">
        <v>622</v>
      </c>
      <c r="B295" s="324" t="s">
        <v>1072</v>
      </c>
      <c r="C295" s="325" t="s">
        <v>126</v>
      </c>
    </row>
    <row r="296" spans="1:3">
      <c r="A296" s="323" t="s">
        <v>622</v>
      </c>
      <c r="B296" s="324" t="s">
        <v>1074</v>
      </c>
      <c r="C296" s="325" t="s">
        <v>1073</v>
      </c>
    </row>
    <row r="297" spans="1:3">
      <c r="A297" s="323" t="s">
        <v>622</v>
      </c>
      <c r="B297" s="324" t="s">
        <v>1076</v>
      </c>
      <c r="C297" s="325" t="s">
        <v>1075</v>
      </c>
    </row>
    <row r="298" spans="1:3">
      <c r="A298" s="323" t="s">
        <v>622</v>
      </c>
      <c r="B298" s="324" t="s">
        <v>1078</v>
      </c>
      <c r="C298" s="325" t="s">
        <v>1077</v>
      </c>
    </row>
    <row r="299" spans="1:3">
      <c r="A299" s="323" t="s">
        <v>622</v>
      </c>
      <c r="B299" s="324" t="s">
        <v>1080</v>
      </c>
      <c r="C299" s="325" t="s">
        <v>1079</v>
      </c>
    </row>
    <row r="300" spans="1:3">
      <c r="A300" s="323" t="s">
        <v>622</v>
      </c>
      <c r="B300" s="324" t="s">
        <v>1082</v>
      </c>
      <c r="C300" s="325" t="s">
        <v>1081</v>
      </c>
    </row>
    <row r="301" spans="1:3">
      <c r="A301" s="323" t="s">
        <v>622</v>
      </c>
      <c r="B301" s="324" t="s">
        <v>1083</v>
      </c>
      <c r="C301" s="325" t="s">
        <v>75</v>
      </c>
    </row>
    <row r="302" spans="1:3">
      <c r="A302" s="323" t="s">
        <v>622</v>
      </c>
      <c r="B302" s="324" t="s">
        <v>1085</v>
      </c>
      <c r="C302" s="325" t="s">
        <v>1084</v>
      </c>
    </row>
    <row r="303" spans="1:3">
      <c r="A303" s="323" t="s">
        <v>622</v>
      </c>
      <c r="B303" s="324" t="s">
        <v>1087</v>
      </c>
      <c r="C303" s="325" t="s">
        <v>1086</v>
      </c>
    </row>
    <row r="304" spans="1:3">
      <c r="A304" s="323" t="s">
        <v>622</v>
      </c>
      <c r="B304" s="324" t="s">
        <v>1089</v>
      </c>
      <c r="C304" s="325" t="s">
        <v>1088</v>
      </c>
    </row>
    <row r="305" spans="1:3">
      <c r="A305" s="323" t="s">
        <v>622</v>
      </c>
      <c r="B305" s="324" t="s">
        <v>1091</v>
      </c>
      <c r="C305" s="325" t="s">
        <v>1090</v>
      </c>
    </row>
    <row r="306" spans="1:3">
      <c r="A306" s="323" t="s">
        <v>622</v>
      </c>
      <c r="B306" s="324" t="s">
        <v>1093</v>
      </c>
      <c r="C306" s="325" t="s">
        <v>1092</v>
      </c>
    </row>
    <row r="307" spans="1:3">
      <c r="A307" s="323" t="s">
        <v>622</v>
      </c>
      <c r="B307" s="324" t="s">
        <v>1095</v>
      </c>
      <c r="C307" s="325" t="s">
        <v>1094</v>
      </c>
    </row>
    <row r="308" spans="1:3">
      <c r="A308" s="323" t="s">
        <v>622</v>
      </c>
      <c r="B308" s="324" t="s">
        <v>1097</v>
      </c>
      <c r="C308" s="325" t="s">
        <v>1096</v>
      </c>
    </row>
    <row r="309" spans="1:3">
      <c r="A309" s="323" t="s">
        <v>622</v>
      </c>
      <c r="B309" s="324" t="s">
        <v>1099</v>
      </c>
      <c r="C309" s="325" t="s">
        <v>1098</v>
      </c>
    </row>
    <row r="310" spans="1:3">
      <c r="A310" s="323" t="s">
        <v>622</v>
      </c>
      <c r="B310" s="324" t="s">
        <v>1101</v>
      </c>
      <c r="C310" s="325" t="s">
        <v>1100</v>
      </c>
    </row>
    <row r="311" spans="1:3">
      <c r="A311" s="323" t="s">
        <v>622</v>
      </c>
      <c r="B311" s="324" t="s">
        <v>1103</v>
      </c>
      <c r="C311" s="325" t="s">
        <v>1102</v>
      </c>
    </row>
    <row r="312" spans="1:3">
      <c r="A312" s="323" t="s">
        <v>622</v>
      </c>
      <c r="B312" s="324" t="s">
        <v>1105</v>
      </c>
      <c r="C312" s="325" t="s">
        <v>1104</v>
      </c>
    </row>
    <row r="313" spans="1:3">
      <c r="A313" s="323" t="s">
        <v>622</v>
      </c>
      <c r="B313" s="324" t="s">
        <v>1107</v>
      </c>
      <c r="C313" s="325" t="s">
        <v>1106</v>
      </c>
    </row>
    <row r="314" spans="1:3">
      <c r="A314" s="323" t="s">
        <v>622</v>
      </c>
      <c r="B314" s="324" t="s">
        <v>1109</v>
      </c>
      <c r="C314" s="325" t="s">
        <v>1108</v>
      </c>
    </row>
    <row r="315" spans="1:3">
      <c r="A315" s="323" t="s">
        <v>622</v>
      </c>
      <c r="B315" s="324" t="s">
        <v>1111</v>
      </c>
      <c r="C315" s="325" t="s">
        <v>1110</v>
      </c>
    </row>
    <row r="316" spans="1:3">
      <c r="A316" s="323" t="s">
        <v>622</v>
      </c>
      <c r="B316" s="324" t="s">
        <v>1113</v>
      </c>
      <c r="C316" s="325" t="s">
        <v>1112</v>
      </c>
    </row>
    <row r="317" spans="1:3">
      <c r="A317" s="323" t="s">
        <v>622</v>
      </c>
      <c r="B317" s="324" t="s">
        <v>1115</v>
      </c>
      <c r="C317" s="325" t="s">
        <v>1114</v>
      </c>
    </row>
    <row r="318" spans="1:3">
      <c r="A318" s="323" t="s">
        <v>622</v>
      </c>
      <c r="B318" s="324" t="s">
        <v>1117</v>
      </c>
      <c r="C318" s="325" t="s">
        <v>1116</v>
      </c>
    </row>
    <row r="319" spans="1:3">
      <c r="A319" s="323" t="s">
        <v>622</v>
      </c>
      <c r="B319" s="324" t="s">
        <v>1119</v>
      </c>
      <c r="C319" s="325" t="s">
        <v>1118</v>
      </c>
    </row>
    <row r="320" spans="1:3">
      <c r="A320" s="323" t="s">
        <v>622</v>
      </c>
      <c r="B320" s="324" t="s">
        <v>1121</v>
      </c>
      <c r="C320" s="325" t="s">
        <v>1120</v>
      </c>
    </row>
    <row r="321" spans="1:3">
      <c r="A321" s="323" t="s">
        <v>622</v>
      </c>
      <c r="B321" s="324" t="s">
        <v>1123</v>
      </c>
      <c r="C321" s="325" t="s">
        <v>1122</v>
      </c>
    </row>
    <row r="322" spans="1:3">
      <c r="A322" s="323" t="s">
        <v>622</v>
      </c>
      <c r="B322" s="324" t="s">
        <v>1125</v>
      </c>
      <c r="C322" s="325" t="s">
        <v>1124</v>
      </c>
    </row>
    <row r="323" spans="1:3">
      <c r="A323" s="323" t="s">
        <v>622</v>
      </c>
      <c r="B323" s="324" t="s">
        <v>1127</v>
      </c>
      <c r="C323" s="325" t="s">
        <v>1126</v>
      </c>
    </row>
    <row r="324" spans="1:3">
      <c r="A324" s="323" t="s">
        <v>622</v>
      </c>
      <c r="B324" s="324" t="s">
        <v>1128</v>
      </c>
      <c r="C324" s="325" t="s">
        <v>112</v>
      </c>
    </row>
    <row r="325" spans="1:3">
      <c r="A325" s="323" t="s">
        <v>622</v>
      </c>
      <c r="B325" s="324" t="s">
        <v>1130</v>
      </c>
      <c r="C325" s="325" t="s">
        <v>1129</v>
      </c>
    </row>
    <row r="326" spans="1:3">
      <c r="A326" s="323" t="s">
        <v>622</v>
      </c>
      <c r="B326" s="324" t="s">
        <v>1132</v>
      </c>
      <c r="C326" s="325" t="s">
        <v>1131</v>
      </c>
    </row>
    <row r="327" spans="1:3">
      <c r="A327" s="323" t="s">
        <v>622</v>
      </c>
      <c r="B327" s="324" t="s">
        <v>1134</v>
      </c>
      <c r="C327" s="325" t="s">
        <v>1133</v>
      </c>
    </row>
    <row r="328" spans="1:3">
      <c r="A328" s="323" t="s">
        <v>622</v>
      </c>
      <c r="B328" s="324" t="s">
        <v>1136</v>
      </c>
      <c r="C328" s="325" t="s">
        <v>1135</v>
      </c>
    </row>
    <row r="329" spans="1:3">
      <c r="A329" s="323" t="s">
        <v>622</v>
      </c>
      <c r="B329" s="324" t="s">
        <v>1137</v>
      </c>
      <c r="C329" s="325" t="s">
        <v>150</v>
      </c>
    </row>
    <row r="330" spans="1:3">
      <c r="A330" s="323" t="s">
        <v>622</v>
      </c>
      <c r="B330" s="324" t="s">
        <v>1139</v>
      </c>
      <c r="C330" s="325" t="s">
        <v>1138</v>
      </c>
    </row>
    <row r="331" spans="1:3">
      <c r="A331" s="323" t="s">
        <v>622</v>
      </c>
      <c r="B331" s="324" t="s">
        <v>1141</v>
      </c>
      <c r="C331" s="325" t="s">
        <v>1140</v>
      </c>
    </row>
    <row r="332" spans="1:3">
      <c r="A332" s="323" t="s">
        <v>622</v>
      </c>
      <c r="B332" s="324" t="s">
        <v>1143</v>
      </c>
      <c r="C332" s="325" t="s">
        <v>1142</v>
      </c>
    </row>
    <row r="333" spans="1:3">
      <c r="A333" s="323" t="s">
        <v>622</v>
      </c>
      <c r="B333" s="324" t="s">
        <v>1144</v>
      </c>
      <c r="C333" s="325" t="s">
        <v>79</v>
      </c>
    </row>
    <row r="334" spans="1:3">
      <c r="A334" s="323" t="s">
        <v>622</v>
      </c>
      <c r="B334" s="324" t="s">
        <v>1146</v>
      </c>
      <c r="C334" s="325" t="s">
        <v>1145</v>
      </c>
    </row>
    <row r="335" spans="1:3">
      <c r="A335" s="323" t="s">
        <v>622</v>
      </c>
      <c r="B335" s="324" t="s">
        <v>1148</v>
      </c>
      <c r="C335" s="325" t="s">
        <v>1147</v>
      </c>
    </row>
    <row r="336" spans="1:3">
      <c r="A336" s="323" t="s">
        <v>622</v>
      </c>
      <c r="B336" s="324" t="s">
        <v>1150</v>
      </c>
      <c r="C336" s="325" t="s">
        <v>1149</v>
      </c>
    </row>
    <row r="337" spans="1:3">
      <c r="A337" s="323" t="s">
        <v>622</v>
      </c>
      <c r="B337" s="324" t="s">
        <v>1151</v>
      </c>
      <c r="C337" s="325" t="s">
        <v>131</v>
      </c>
    </row>
    <row r="338" spans="1:3">
      <c r="A338" s="323" t="s">
        <v>622</v>
      </c>
      <c r="B338" s="324" t="s">
        <v>1153</v>
      </c>
      <c r="C338" s="325" t="s">
        <v>1152</v>
      </c>
    </row>
    <row r="339" spans="1:3">
      <c r="A339" s="323" t="s">
        <v>622</v>
      </c>
      <c r="B339" s="324" t="s">
        <v>1155</v>
      </c>
      <c r="C339" s="325" t="s">
        <v>1154</v>
      </c>
    </row>
    <row r="340" spans="1:3">
      <c r="A340" s="323" t="s">
        <v>622</v>
      </c>
      <c r="B340" s="324" t="s">
        <v>1156</v>
      </c>
      <c r="C340" s="325" t="s">
        <v>129</v>
      </c>
    </row>
    <row r="341" spans="1:3">
      <c r="A341" s="323" t="s">
        <v>622</v>
      </c>
      <c r="B341" s="324" t="s">
        <v>1158</v>
      </c>
      <c r="C341" s="325" t="s">
        <v>1157</v>
      </c>
    </row>
    <row r="342" spans="1:3">
      <c r="A342" s="323" t="s">
        <v>622</v>
      </c>
      <c r="B342" s="324" t="s">
        <v>1159</v>
      </c>
      <c r="C342" s="325" t="s">
        <v>130</v>
      </c>
    </row>
    <row r="343" spans="1:3">
      <c r="A343" s="323" t="s">
        <v>622</v>
      </c>
      <c r="B343" s="324" t="s">
        <v>1161</v>
      </c>
      <c r="C343" s="325" t="s">
        <v>1160</v>
      </c>
    </row>
    <row r="344" spans="1:3">
      <c r="A344" s="323" t="s">
        <v>622</v>
      </c>
      <c r="B344" s="324" t="s">
        <v>1163</v>
      </c>
      <c r="C344" s="325" t="s">
        <v>1162</v>
      </c>
    </row>
    <row r="345" spans="1:3">
      <c r="A345" s="323" t="s">
        <v>622</v>
      </c>
      <c r="B345" s="324" t="s">
        <v>1165</v>
      </c>
      <c r="C345" s="325" t="s">
        <v>1164</v>
      </c>
    </row>
    <row r="346" spans="1:3">
      <c r="A346" s="323" t="s">
        <v>622</v>
      </c>
      <c r="B346" s="324" t="s">
        <v>1167</v>
      </c>
      <c r="C346" s="325" t="s">
        <v>1166</v>
      </c>
    </row>
    <row r="347" spans="1:3">
      <c r="A347" s="323" t="s">
        <v>622</v>
      </c>
      <c r="B347" s="324" t="s">
        <v>1169</v>
      </c>
      <c r="C347" s="325" t="s">
        <v>1168</v>
      </c>
    </row>
    <row r="348" spans="1:3">
      <c r="A348" s="323" t="s">
        <v>622</v>
      </c>
      <c r="B348" s="324" t="s">
        <v>1171</v>
      </c>
      <c r="C348" s="325" t="s">
        <v>1170</v>
      </c>
    </row>
    <row r="349" spans="1:3">
      <c r="A349" s="323" t="s">
        <v>622</v>
      </c>
      <c r="B349" s="324" t="s">
        <v>1173</v>
      </c>
      <c r="C349" s="325" t="s">
        <v>1172</v>
      </c>
    </row>
    <row r="350" spans="1:3">
      <c r="A350" s="323" t="s">
        <v>622</v>
      </c>
      <c r="B350" s="324" t="s">
        <v>1175</v>
      </c>
      <c r="C350" s="325" t="s">
        <v>1174</v>
      </c>
    </row>
    <row r="351" spans="1:3">
      <c r="A351" s="323" t="s">
        <v>622</v>
      </c>
      <c r="B351" s="324" t="s">
        <v>1177</v>
      </c>
      <c r="C351" s="325" t="s">
        <v>1176</v>
      </c>
    </row>
    <row r="352" spans="1:3">
      <c r="A352" s="323" t="s">
        <v>622</v>
      </c>
      <c r="B352" s="324" t="s">
        <v>1179</v>
      </c>
      <c r="C352" s="325" t="s">
        <v>1178</v>
      </c>
    </row>
    <row r="353" spans="1:3">
      <c r="A353" s="323" t="s">
        <v>622</v>
      </c>
      <c r="B353" s="324" t="s">
        <v>1181</v>
      </c>
      <c r="C353" s="325" t="s">
        <v>1180</v>
      </c>
    </row>
    <row r="354" spans="1:3">
      <c r="A354" s="323" t="s">
        <v>622</v>
      </c>
      <c r="B354" s="324" t="s">
        <v>1183</v>
      </c>
      <c r="C354" s="325" t="s">
        <v>1182</v>
      </c>
    </row>
    <row r="355" spans="1:3">
      <c r="A355" s="323" t="s">
        <v>622</v>
      </c>
      <c r="B355" s="324" t="s">
        <v>1185</v>
      </c>
      <c r="C355" s="325" t="s">
        <v>1184</v>
      </c>
    </row>
    <row r="356" spans="1:3">
      <c r="A356" s="323" t="s">
        <v>622</v>
      </c>
      <c r="B356" s="324" t="s">
        <v>1187</v>
      </c>
      <c r="C356" s="325" t="s">
        <v>1186</v>
      </c>
    </row>
    <row r="357" spans="1:3">
      <c r="A357" s="323" t="s">
        <v>622</v>
      </c>
      <c r="B357" s="324" t="s">
        <v>1189</v>
      </c>
      <c r="C357" s="325" t="s">
        <v>1188</v>
      </c>
    </row>
    <row r="358" spans="1:3">
      <c r="A358" s="323" t="s">
        <v>622</v>
      </c>
      <c r="B358" s="324" t="s">
        <v>1191</v>
      </c>
      <c r="C358" s="325" t="s">
        <v>1190</v>
      </c>
    </row>
    <row r="359" spans="1:3">
      <c r="A359" s="323" t="s">
        <v>622</v>
      </c>
      <c r="B359" s="324" t="s">
        <v>1193</v>
      </c>
      <c r="C359" s="325" t="s">
        <v>1192</v>
      </c>
    </row>
    <row r="360" spans="1:3">
      <c r="A360" s="323" t="s">
        <v>622</v>
      </c>
      <c r="B360" s="324" t="s">
        <v>1195</v>
      </c>
      <c r="C360" s="325" t="s">
        <v>1194</v>
      </c>
    </row>
    <row r="361" spans="1:3">
      <c r="A361" s="323" t="s">
        <v>622</v>
      </c>
      <c r="B361" s="324" t="s">
        <v>1197</v>
      </c>
      <c r="C361" s="325" t="s">
        <v>1196</v>
      </c>
    </row>
    <row r="362" spans="1:3">
      <c r="A362" s="323" t="s">
        <v>622</v>
      </c>
      <c r="B362" s="324" t="s">
        <v>1199</v>
      </c>
      <c r="C362" s="325" t="s">
        <v>1198</v>
      </c>
    </row>
    <row r="363" spans="1:3">
      <c r="A363" s="323" t="s">
        <v>622</v>
      </c>
      <c r="B363" s="324" t="s">
        <v>1201</v>
      </c>
      <c r="C363" s="325" t="s">
        <v>1200</v>
      </c>
    </row>
    <row r="364" spans="1:3">
      <c r="A364" s="323" t="s">
        <v>622</v>
      </c>
      <c r="B364" s="324" t="s">
        <v>1203</v>
      </c>
      <c r="C364" s="325" t="s">
        <v>1202</v>
      </c>
    </row>
    <row r="365" spans="1:3">
      <c r="A365" s="323" t="s">
        <v>622</v>
      </c>
      <c r="B365" s="324" t="s">
        <v>1205</v>
      </c>
      <c r="C365" s="325" t="s">
        <v>1204</v>
      </c>
    </row>
    <row r="366" spans="1:3">
      <c r="A366" s="323" t="s">
        <v>622</v>
      </c>
      <c r="B366" s="324" t="s">
        <v>1207</v>
      </c>
      <c r="C366" s="325" t="s">
        <v>1206</v>
      </c>
    </row>
    <row r="367" spans="1:3">
      <c r="A367" s="323" t="s">
        <v>622</v>
      </c>
      <c r="B367" s="324" t="s">
        <v>1209</v>
      </c>
      <c r="C367" s="325" t="s">
        <v>1208</v>
      </c>
    </row>
    <row r="368" spans="1:3">
      <c r="A368" s="323" t="s">
        <v>622</v>
      </c>
      <c r="B368" s="324" t="s">
        <v>1211</v>
      </c>
      <c r="C368" s="325" t="s">
        <v>1210</v>
      </c>
    </row>
    <row r="369" spans="1:3">
      <c r="A369" s="323" t="s">
        <v>622</v>
      </c>
      <c r="B369" s="324" t="s">
        <v>1213</v>
      </c>
      <c r="C369" s="325" t="s">
        <v>1212</v>
      </c>
    </row>
    <row r="370" spans="1:3">
      <c r="A370" s="323" t="s">
        <v>622</v>
      </c>
      <c r="B370" s="324" t="s">
        <v>1215</v>
      </c>
      <c r="C370" s="325" t="s">
        <v>1214</v>
      </c>
    </row>
    <row r="371" spans="1:3">
      <c r="A371" s="323" t="s">
        <v>622</v>
      </c>
      <c r="B371" s="324" t="s">
        <v>1217</v>
      </c>
      <c r="C371" s="325" t="s">
        <v>1216</v>
      </c>
    </row>
    <row r="372" spans="1:3">
      <c r="A372" s="323" t="s">
        <v>622</v>
      </c>
      <c r="B372" s="324" t="s">
        <v>1219</v>
      </c>
      <c r="C372" s="325" t="s">
        <v>1218</v>
      </c>
    </row>
    <row r="373" spans="1:3">
      <c r="A373" s="323" t="s">
        <v>622</v>
      </c>
      <c r="B373" s="324" t="s">
        <v>1221</v>
      </c>
      <c r="C373" s="325" t="s">
        <v>1220</v>
      </c>
    </row>
    <row r="374" spans="1:3">
      <c r="A374" s="323" t="s">
        <v>622</v>
      </c>
      <c r="B374" s="324" t="s">
        <v>1223</v>
      </c>
      <c r="C374" s="325" t="s">
        <v>1222</v>
      </c>
    </row>
    <row r="375" spans="1:3">
      <c r="A375" s="323" t="s">
        <v>622</v>
      </c>
      <c r="B375" s="324" t="s">
        <v>1225</v>
      </c>
      <c r="C375" s="325" t="s">
        <v>1224</v>
      </c>
    </row>
    <row r="376" spans="1:3">
      <c r="A376" s="323" t="s">
        <v>622</v>
      </c>
      <c r="B376" s="324" t="s">
        <v>1227</v>
      </c>
      <c r="C376" s="325" t="s">
        <v>1226</v>
      </c>
    </row>
    <row r="377" spans="1:3">
      <c r="A377" s="323" t="s">
        <v>622</v>
      </c>
      <c r="B377" s="324" t="s">
        <v>1229</v>
      </c>
      <c r="C377" s="325" t="s">
        <v>1228</v>
      </c>
    </row>
    <row r="378" spans="1:3">
      <c r="A378" s="323" t="s">
        <v>622</v>
      </c>
      <c r="B378" s="324" t="s">
        <v>1231</v>
      </c>
      <c r="C378" s="325" t="s">
        <v>1230</v>
      </c>
    </row>
    <row r="379" spans="1:3">
      <c r="A379" s="323" t="s">
        <v>622</v>
      </c>
      <c r="B379" s="324" t="s">
        <v>1233</v>
      </c>
      <c r="C379" s="325" t="s">
        <v>1232</v>
      </c>
    </row>
    <row r="380" spans="1:3">
      <c r="A380" s="323" t="s">
        <v>622</v>
      </c>
      <c r="B380" s="324" t="s">
        <v>1235</v>
      </c>
      <c r="C380" s="325" t="s">
        <v>1234</v>
      </c>
    </row>
    <row r="381" spans="1:3">
      <c r="A381" s="323" t="s">
        <v>622</v>
      </c>
      <c r="B381" s="324" t="s">
        <v>1236</v>
      </c>
      <c r="C381" s="325" t="s">
        <v>120</v>
      </c>
    </row>
    <row r="382" spans="1:3">
      <c r="A382" s="323" t="s">
        <v>622</v>
      </c>
      <c r="B382" s="324" t="s">
        <v>1238</v>
      </c>
      <c r="C382" s="325" t="s">
        <v>1237</v>
      </c>
    </row>
    <row r="383" spans="1:3">
      <c r="A383" s="323" t="s">
        <v>622</v>
      </c>
      <c r="B383" s="324" t="s">
        <v>1239</v>
      </c>
      <c r="C383" s="325" t="s">
        <v>133</v>
      </c>
    </row>
    <row r="384" spans="1:3">
      <c r="A384" s="323" t="s">
        <v>622</v>
      </c>
      <c r="B384" s="324" t="s">
        <v>1240</v>
      </c>
      <c r="C384" s="325" t="s">
        <v>132</v>
      </c>
    </row>
    <row r="385" spans="1:3">
      <c r="A385" s="323" t="s">
        <v>622</v>
      </c>
      <c r="B385" s="324" t="s">
        <v>1242</v>
      </c>
      <c r="C385" s="325" t="s">
        <v>1241</v>
      </c>
    </row>
    <row r="386" spans="1:3">
      <c r="A386" s="323" t="s">
        <v>622</v>
      </c>
      <c r="B386" s="324" t="s">
        <v>1244</v>
      </c>
      <c r="C386" s="325" t="s">
        <v>1243</v>
      </c>
    </row>
    <row r="387" spans="1:3">
      <c r="A387" s="323" t="s">
        <v>591</v>
      </c>
      <c r="B387" s="324" t="s">
        <v>1246</v>
      </c>
      <c r="C387" s="325" t="s">
        <v>1245</v>
      </c>
    </row>
    <row r="388" spans="1:3">
      <c r="A388" s="323" t="s">
        <v>591</v>
      </c>
      <c r="B388" s="324" t="s">
        <v>1248</v>
      </c>
      <c r="C388" s="325" t="s">
        <v>1247</v>
      </c>
    </row>
    <row r="389" spans="1:3">
      <c r="A389" s="323" t="s">
        <v>591</v>
      </c>
      <c r="B389" s="324" t="s">
        <v>1250</v>
      </c>
      <c r="C389" s="325" t="s">
        <v>1249</v>
      </c>
    </row>
    <row r="390" spans="1:3">
      <c r="A390" s="323" t="s">
        <v>637</v>
      </c>
      <c r="B390" s="324" t="s">
        <v>1252</v>
      </c>
      <c r="C390" s="325" t="s">
        <v>1251</v>
      </c>
    </row>
    <row r="391" spans="1:3">
      <c r="A391" s="323" t="s">
        <v>637</v>
      </c>
      <c r="B391" s="324" t="s">
        <v>1254</v>
      </c>
      <c r="C391" s="325" t="s">
        <v>1253</v>
      </c>
    </row>
    <row r="392" spans="1:3">
      <c r="A392" s="323" t="s">
        <v>591</v>
      </c>
      <c r="B392" s="324" t="s">
        <v>1256</v>
      </c>
      <c r="C392" s="325" t="s">
        <v>1255</v>
      </c>
    </row>
    <row r="393" spans="1:3">
      <c r="A393" s="323" t="s">
        <v>591</v>
      </c>
      <c r="B393" s="324" t="s">
        <v>1258</v>
      </c>
      <c r="C393" s="325" t="s">
        <v>1257</v>
      </c>
    </row>
    <row r="394" spans="1:3">
      <c r="A394" s="323" t="s">
        <v>637</v>
      </c>
      <c r="B394" s="324" t="s">
        <v>1260</v>
      </c>
      <c r="C394" s="325" t="s">
        <v>1259</v>
      </c>
    </row>
    <row r="395" spans="1:3">
      <c r="A395" s="323" t="s">
        <v>637</v>
      </c>
      <c r="B395" s="324" t="s">
        <v>1262</v>
      </c>
      <c r="C395" s="325" t="s">
        <v>1261</v>
      </c>
    </row>
    <row r="396" spans="1:3">
      <c r="A396" s="323" t="s">
        <v>637</v>
      </c>
      <c r="B396" s="324" t="s">
        <v>1264</v>
      </c>
      <c r="C396" s="325" t="s">
        <v>1263</v>
      </c>
    </row>
    <row r="397" spans="1:3">
      <c r="A397" s="323" t="s">
        <v>637</v>
      </c>
      <c r="B397" s="324" t="s">
        <v>1266</v>
      </c>
      <c r="C397" s="325" t="s">
        <v>1265</v>
      </c>
    </row>
    <row r="398" spans="1:3">
      <c r="A398" s="323" t="s">
        <v>637</v>
      </c>
      <c r="B398" s="324" t="s">
        <v>1268</v>
      </c>
      <c r="C398" s="325" t="s">
        <v>1267</v>
      </c>
    </row>
    <row r="399" spans="1:3">
      <c r="A399" s="323" t="s">
        <v>637</v>
      </c>
      <c r="B399" s="324" t="s">
        <v>1270</v>
      </c>
      <c r="C399" s="325" t="s">
        <v>1269</v>
      </c>
    </row>
    <row r="400" spans="1:3">
      <c r="A400" s="323" t="s">
        <v>637</v>
      </c>
      <c r="B400" s="324" t="s">
        <v>1272</v>
      </c>
      <c r="C400" s="325" t="s">
        <v>1271</v>
      </c>
    </row>
    <row r="401" spans="1:3">
      <c r="A401" s="323" t="s">
        <v>637</v>
      </c>
      <c r="B401" s="324" t="s">
        <v>1274</v>
      </c>
      <c r="C401" s="325" t="s">
        <v>1273</v>
      </c>
    </row>
    <row r="402" spans="1:3">
      <c r="A402" s="323" t="s">
        <v>637</v>
      </c>
      <c r="B402" s="324" t="s">
        <v>1276</v>
      </c>
      <c r="C402" s="325" t="s">
        <v>1275</v>
      </c>
    </row>
    <row r="403" spans="1:3">
      <c r="A403" s="323" t="s">
        <v>637</v>
      </c>
      <c r="B403" s="324" t="s">
        <v>1278</v>
      </c>
      <c r="C403" s="325" t="s">
        <v>1277</v>
      </c>
    </row>
    <row r="404" spans="1:3">
      <c r="A404" s="323" t="s">
        <v>637</v>
      </c>
      <c r="B404" s="324" t="s">
        <v>1280</v>
      </c>
      <c r="C404" s="325" t="s">
        <v>1279</v>
      </c>
    </row>
    <row r="405" spans="1:3">
      <c r="A405" s="323" t="s">
        <v>637</v>
      </c>
      <c r="B405" s="324" t="s">
        <v>1281</v>
      </c>
      <c r="C405" s="325" t="s">
        <v>89</v>
      </c>
    </row>
    <row r="406" spans="1:3">
      <c r="A406" s="323" t="s">
        <v>637</v>
      </c>
      <c r="B406" s="324" t="s">
        <v>1283</v>
      </c>
      <c r="C406" s="325" t="s">
        <v>1282</v>
      </c>
    </row>
    <row r="407" spans="1:3">
      <c r="A407" s="323" t="s">
        <v>637</v>
      </c>
      <c r="B407" s="324" t="s">
        <v>1285</v>
      </c>
      <c r="C407" s="325" t="s">
        <v>1284</v>
      </c>
    </row>
    <row r="408" spans="1:3">
      <c r="A408" s="323" t="s">
        <v>637</v>
      </c>
      <c r="B408" s="324" t="s">
        <v>1287</v>
      </c>
      <c r="C408" s="325" t="s">
        <v>1286</v>
      </c>
    </row>
    <row r="409" spans="1:3">
      <c r="A409" s="323" t="s">
        <v>637</v>
      </c>
      <c r="B409" s="324" t="s">
        <v>1289</v>
      </c>
      <c r="C409" s="325" t="s">
        <v>1288</v>
      </c>
    </row>
    <row r="410" spans="1:3">
      <c r="A410" s="323" t="s">
        <v>637</v>
      </c>
      <c r="B410" s="324" t="s">
        <v>1291</v>
      </c>
      <c r="C410" s="325" t="s">
        <v>1290</v>
      </c>
    </row>
    <row r="411" spans="1:3">
      <c r="A411" s="323" t="s">
        <v>637</v>
      </c>
      <c r="B411" s="324" t="s">
        <v>1293</v>
      </c>
      <c r="C411" s="325" t="s">
        <v>1292</v>
      </c>
    </row>
    <row r="412" spans="1:3">
      <c r="A412" s="323" t="s">
        <v>637</v>
      </c>
      <c r="B412" s="324" t="s">
        <v>1295</v>
      </c>
      <c r="C412" s="325" t="s">
        <v>1294</v>
      </c>
    </row>
    <row r="413" spans="1:3">
      <c r="A413" s="323" t="s">
        <v>637</v>
      </c>
      <c r="B413" s="324" t="s">
        <v>1297</v>
      </c>
      <c r="C413" s="325" t="s">
        <v>1296</v>
      </c>
    </row>
    <row r="414" spans="1:3">
      <c r="A414" s="323" t="s">
        <v>637</v>
      </c>
      <c r="B414" s="324" t="s">
        <v>1299</v>
      </c>
      <c r="C414" s="325" t="s">
        <v>1298</v>
      </c>
    </row>
    <row r="415" spans="1:3">
      <c r="A415" s="323" t="s">
        <v>637</v>
      </c>
      <c r="B415" s="324" t="s">
        <v>1301</v>
      </c>
      <c r="C415" s="325" t="s">
        <v>1300</v>
      </c>
    </row>
    <row r="416" spans="1:3">
      <c r="A416" s="323" t="s">
        <v>637</v>
      </c>
      <c r="B416" s="324" t="s">
        <v>1303</v>
      </c>
      <c r="C416" s="325" t="s">
        <v>1302</v>
      </c>
    </row>
    <row r="417" spans="1:3">
      <c r="A417" s="323" t="s">
        <v>637</v>
      </c>
      <c r="B417" s="324" t="s">
        <v>1305</v>
      </c>
      <c r="C417" s="325" t="s">
        <v>1304</v>
      </c>
    </row>
    <row r="418" spans="1:3">
      <c r="A418" s="323" t="s">
        <v>637</v>
      </c>
      <c r="B418" s="324" t="s">
        <v>1307</v>
      </c>
      <c r="C418" s="325" t="s">
        <v>1306</v>
      </c>
    </row>
    <row r="419" spans="1:3">
      <c r="A419" s="323" t="s">
        <v>637</v>
      </c>
      <c r="B419" s="324" t="s">
        <v>1309</v>
      </c>
      <c r="C419" s="325" t="s">
        <v>1308</v>
      </c>
    </row>
    <row r="420" spans="1:3">
      <c r="A420" s="323" t="s">
        <v>637</v>
      </c>
      <c r="B420" s="324" t="s">
        <v>1311</v>
      </c>
      <c r="C420" s="325" t="s">
        <v>1310</v>
      </c>
    </row>
    <row r="421" spans="1:3">
      <c r="A421" s="323" t="s">
        <v>640</v>
      </c>
      <c r="B421" s="324" t="s">
        <v>1313</v>
      </c>
      <c r="C421" s="325" t="s">
        <v>1312</v>
      </c>
    </row>
    <row r="422" spans="1:3">
      <c r="A422" s="323" t="s">
        <v>640</v>
      </c>
      <c r="B422" s="324" t="s">
        <v>1315</v>
      </c>
      <c r="C422" s="325" t="s">
        <v>1314</v>
      </c>
    </row>
    <row r="423" spans="1:3">
      <c r="A423" s="323" t="s">
        <v>640</v>
      </c>
      <c r="B423" s="324" t="s">
        <v>1317</v>
      </c>
      <c r="C423" s="325" t="s">
        <v>1316</v>
      </c>
    </row>
    <row r="424" spans="1:3">
      <c r="A424" s="323" t="s">
        <v>640</v>
      </c>
      <c r="B424" s="324" t="s">
        <v>1319</v>
      </c>
      <c r="C424" s="325" t="s">
        <v>1318</v>
      </c>
    </row>
    <row r="425" spans="1:3">
      <c r="A425" s="323" t="s">
        <v>640</v>
      </c>
      <c r="B425" s="324" t="s">
        <v>1321</v>
      </c>
      <c r="C425" s="325" t="s">
        <v>1320</v>
      </c>
    </row>
    <row r="426" spans="1:3">
      <c r="A426" s="323" t="s">
        <v>640</v>
      </c>
      <c r="B426" s="324" t="s">
        <v>1323</v>
      </c>
      <c r="C426" s="325" t="s">
        <v>1322</v>
      </c>
    </row>
    <row r="427" spans="1:3">
      <c r="A427" s="323" t="s">
        <v>640</v>
      </c>
      <c r="B427" s="324" t="s">
        <v>1325</v>
      </c>
      <c r="C427" s="325" t="s">
        <v>1324</v>
      </c>
    </row>
    <row r="428" spans="1:3">
      <c r="A428" s="323" t="s">
        <v>640</v>
      </c>
      <c r="B428" s="324" t="s">
        <v>1327</v>
      </c>
      <c r="C428" s="325" t="s">
        <v>1326</v>
      </c>
    </row>
    <row r="429" spans="1:3">
      <c r="A429" s="323" t="s">
        <v>640</v>
      </c>
      <c r="B429" s="324" t="s">
        <v>1329</v>
      </c>
      <c r="C429" s="325" t="s">
        <v>1328</v>
      </c>
    </row>
    <row r="430" spans="1:3">
      <c r="A430" s="323" t="s">
        <v>640</v>
      </c>
      <c r="B430" s="324" t="s">
        <v>1331</v>
      </c>
      <c r="C430" s="325" t="s">
        <v>1330</v>
      </c>
    </row>
    <row r="431" spans="1:3">
      <c r="A431" s="323" t="s">
        <v>640</v>
      </c>
      <c r="B431" s="324" t="s">
        <v>1333</v>
      </c>
      <c r="C431" s="325" t="s">
        <v>1332</v>
      </c>
    </row>
    <row r="432" spans="1:3">
      <c r="A432" s="323" t="s">
        <v>640</v>
      </c>
      <c r="B432" s="324" t="s">
        <v>1335</v>
      </c>
      <c r="C432" s="325" t="s">
        <v>1334</v>
      </c>
    </row>
    <row r="433" spans="1:3">
      <c r="A433" s="323" t="s">
        <v>640</v>
      </c>
      <c r="B433" s="324" t="s">
        <v>1337</v>
      </c>
      <c r="C433" s="325" t="s">
        <v>1336</v>
      </c>
    </row>
    <row r="434" spans="1:3">
      <c r="A434" s="323" t="s">
        <v>640</v>
      </c>
      <c r="B434" s="324" t="s">
        <v>1339</v>
      </c>
      <c r="C434" s="325" t="s">
        <v>1338</v>
      </c>
    </row>
    <row r="435" spans="1:3">
      <c r="A435" s="323" t="s">
        <v>640</v>
      </c>
      <c r="B435" s="324" t="s">
        <v>1341</v>
      </c>
      <c r="C435" s="325" t="s">
        <v>1340</v>
      </c>
    </row>
    <row r="436" spans="1:3">
      <c r="A436" s="323" t="s">
        <v>640</v>
      </c>
      <c r="B436" s="324" t="s">
        <v>1343</v>
      </c>
      <c r="C436" s="325" t="s">
        <v>1342</v>
      </c>
    </row>
    <row r="437" spans="1:3">
      <c r="A437" s="323" t="s">
        <v>640</v>
      </c>
      <c r="B437" s="324" t="s">
        <v>1345</v>
      </c>
      <c r="C437" s="325" t="s">
        <v>1344</v>
      </c>
    </row>
    <row r="438" spans="1:3">
      <c r="A438" s="323" t="s">
        <v>640</v>
      </c>
      <c r="B438" s="324" t="s">
        <v>1347</v>
      </c>
      <c r="C438" s="325" t="s">
        <v>1346</v>
      </c>
    </row>
    <row r="439" spans="1:3">
      <c r="A439" s="323" t="s">
        <v>640</v>
      </c>
      <c r="B439" s="324" t="s">
        <v>1349</v>
      </c>
      <c r="C439" s="325" t="s">
        <v>1348</v>
      </c>
    </row>
    <row r="440" spans="1:3">
      <c r="A440" s="323" t="s">
        <v>640</v>
      </c>
      <c r="B440" s="324" t="s">
        <v>1351</v>
      </c>
      <c r="C440" s="325" t="s">
        <v>1350</v>
      </c>
    </row>
    <row r="441" spans="1:3">
      <c r="A441" s="323" t="s">
        <v>640</v>
      </c>
      <c r="B441" s="324" t="s">
        <v>1353</v>
      </c>
      <c r="C441" s="325" t="s">
        <v>1352</v>
      </c>
    </row>
    <row r="442" spans="1:3">
      <c r="A442" s="323" t="s">
        <v>640</v>
      </c>
      <c r="B442" s="324" t="s">
        <v>1355</v>
      </c>
      <c r="C442" s="325" t="s">
        <v>1354</v>
      </c>
    </row>
    <row r="443" spans="1:3">
      <c r="A443" s="323" t="s">
        <v>640</v>
      </c>
      <c r="B443" s="324" t="s">
        <v>1357</v>
      </c>
      <c r="C443" s="325" t="s">
        <v>1356</v>
      </c>
    </row>
    <row r="444" spans="1:3">
      <c r="A444" s="323" t="s">
        <v>640</v>
      </c>
      <c r="B444" s="324" t="s">
        <v>1359</v>
      </c>
      <c r="C444" s="325" t="s">
        <v>1358</v>
      </c>
    </row>
    <row r="445" spans="1:3">
      <c r="A445" s="323" t="s">
        <v>643</v>
      </c>
      <c r="B445" s="324" t="s">
        <v>1361</v>
      </c>
      <c r="C445" s="325" t="s">
        <v>1360</v>
      </c>
    </row>
    <row r="446" spans="1:3">
      <c r="A446" s="323" t="s">
        <v>643</v>
      </c>
      <c r="B446" s="324" t="s">
        <v>1362</v>
      </c>
      <c r="C446" s="325" t="s">
        <v>99</v>
      </c>
    </row>
    <row r="447" spans="1:3">
      <c r="A447" s="323" t="s">
        <v>591</v>
      </c>
      <c r="B447" s="324" t="s">
        <v>1364</v>
      </c>
      <c r="C447" s="325" t="s">
        <v>1363</v>
      </c>
    </row>
    <row r="448" spans="1:3">
      <c r="A448" s="323" t="s">
        <v>591</v>
      </c>
      <c r="B448" s="324" t="s">
        <v>1366</v>
      </c>
      <c r="C448" s="325" t="s">
        <v>1365</v>
      </c>
    </row>
    <row r="449" spans="1:3">
      <c r="A449" s="323" t="s">
        <v>643</v>
      </c>
      <c r="B449" s="324" t="s">
        <v>1368</v>
      </c>
      <c r="C449" s="325" t="s">
        <v>1367</v>
      </c>
    </row>
    <row r="450" spans="1:3">
      <c r="A450" s="323" t="s">
        <v>643</v>
      </c>
      <c r="B450" s="324" t="s">
        <v>1370</v>
      </c>
      <c r="C450" s="325" t="s">
        <v>1369</v>
      </c>
    </row>
    <row r="451" spans="1:3">
      <c r="A451" s="323" t="s">
        <v>643</v>
      </c>
      <c r="B451" s="324" t="s">
        <v>1372</v>
      </c>
      <c r="C451" s="325" t="s">
        <v>1371</v>
      </c>
    </row>
    <row r="452" spans="1:3">
      <c r="A452" s="323" t="s">
        <v>643</v>
      </c>
      <c r="B452" s="324" t="s">
        <v>1374</v>
      </c>
      <c r="C452" s="325" t="s">
        <v>1373</v>
      </c>
    </row>
    <row r="453" spans="1:3">
      <c r="A453" s="323" t="s">
        <v>643</v>
      </c>
      <c r="B453" s="324" t="s">
        <v>1376</v>
      </c>
      <c r="C453" s="325" t="s">
        <v>1375</v>
      </c>
    </row>
    <row r="454" spans="1:3">
      <c r="A454" s="323" t="s">
        <v>643</v>
      </c>
      <c r="B454" s="324" t="s">
        <v>1378</v>
      </c>
      <c r="C454" s="325" t="s">
        <v>1377</v>
      </c>
    </row>
    <row r="455" spans="1:3">
      <c r="A455" s="323" t="s">
        <v>643</v>
      </c>
      <c r="B455" s="324" t="s">
        <v>1380</v>
      </c>
      <c r="C455" s="325" t="s">
        <v>1379</v>
      </c>
    </row>
    <row r="456" spans="1:3">
      <c r="A456" s="323" t="s">
        <v>643</v>
      </c>
      <c r="B456" s="324" t="s">
        <v>1382</v>
      </c>
      <c r="C456" s="325" t="s">
        <v>1381</v>
      </c>
    </row>
    <row r="457" spans="1:3">
      <c r="A457" s="323" t="s">
        <v>591</v>
      </c>
      <c r="B457" s="324" t="s">
        <v>1384</v>
      </c>
      <c r="C457" s="325" t="s">
        <v>1383</v>
      </c>
    </row>
    <row r="458" spans="1:3">
      <c r="A458" s="323" t="s">
        <v>591</v>
      </c>
      <c r="B458" s="324" t="s">
        <v>1386</v>
      </c>
      <c r="C458" s="325" t="s">
        <v>1385</v>
      </c>
    </row>
    <row r="459" spans="1:3">
      <c r="A459" s="323" t="s">
        <v>591</v>
      </c>
      <c r="B459" s="324" t="s">
        <v>1388</v>
      </c>
      <c r="C459" s="325" t="s">
        <v>1387</v>
      </c>
    </row>
    <row r="460" spans="1:3">
      <c r="A460" s="323" t="s">
        <v>591</v>
      </c>
      <c r="B460" s="324" t="s">
        <v>1390</v>
      </c>
      <c r="C460" s="325" t="s">
        <v>1389</v>
      </c>
    </row>
    <row r="461" spans="1:3">
      <c r="A461" s="323" t="s">
        <v>530</v>
      </c>
      <c r="B461" s="324" t="s">
        <v>1392</v>
      </c>
      <c r="C461" s="325" t="s">
        <v>1391</v>
      </c>
    </row>
    <row r="462" spans="1:3">
      <c r="A462" s="323" t="s">
        <v>640</v>
      </c>
      <c r="B462" s="324" t="s">
        <v>1394</v>
      </c>
      <c r="C462" s="325" t="s">
        <v>1393</v>
      </c>
    </row>
    <row r="463" spans="1:3">
      <c r="A463" s="323" t="s">
        <v>530</v>
      </c>
      <c r="B463" s="324" t="s">
        <v>1395</v>
      </c>
      <c r="C463" s="325" t="s">
        <v>86</v>
      </c>
    </row>
    <row r="464" spans="1:3">
      <c r="A464" s="323" t="s">
        <v>530</v>
      </c>
      <c r="B464" s="324" t="s">
        <v>1397</v>
      </c>
      <c r="C464" s="325" t="s">
        <v>1396</v>
      </c>
    </row>
    <row r="465" spans="1:3">
      <c r="A465" s="323" t="s">
        <v>530</v>
      </c>
      <c r="B465" s="324" t="s">
        <v>1398</v>
      </c>
      <c r="C465" s="325" t="s">
        <v>662</v>
      </c>
    </row>
    <row r="466" spans="1:3">
      <c r="A466" s="323" t="s">
        <v>530</v>
      </c>
      <c r="B466" s="324" t="s">
        <v>1400</v>
      </c>
      <c r="C466" s="325" t="s">
        <v>1399</v>
      </c>
    </row>
    <row r="467" spans="1:3">
      <c r="A467" s="323" t="s">
        <v>530</v>
      </c>
      <c r="B467" s="324" t="s">
        <v>1402</v>
      </c>
      <c r="C467" s="325" t="s">
        <v>1401</v>
      </c>
    </row>
    <row r="468" spans="1:3">
      <c r="A468" s="323" t="s">
        <v>622</v>
      </c>
      <c r="B468" s="324" t="s">
        <v>1404</v>
      </c>
      <c r="C468" s="325" t="s">
        <v>1403</v>
      </c>
    </row>
    <row r="469" spans="1:3">
      <c r="A469" s="323" t="s">
        <v>530</v>
      </c>
      <c r="B469" s="324" t="s">
        <v>1405</v>
      </c>
      <c r="C469" s="325" t="s">
        <v>113</v>
      </c>
    </row>
    <row r="470" spans="1:3">
      <c r="A470" s="323" t="s">
        <v>530</v>
      </c>
      <c r="B470" s="324" t="s">
        <v>1407</v>
      </c>
      <c r="C470" s="325" t="s">
        <v>1406</v>
      </c>
    </row>
    <row r="471" spans="1:3">
      <c r="A471" s="323" t="s">
        <v>530</v>
      </c>
      <c r="B471" s="324" t="s">
        <v>1409</v>
      </c>
      <c r="C471" s="325" t="s">
        <v>1408</v>
      </c>
    </row>
    <row r="472" spans="1:3">
      <c r="A472" s="323" t="s">
        <v>530</v>
      </c>
      <c r="B472" s="324" t="s">
        <v>1411</v>
      </c>
      <c r="C472" s="325" t="s">
        <v>1410</v>
      </c>
    </row>
    <row r="473" spans="1:3">
      <c r="A473" s="323" t="s">
        <v>530</v>
      </c>
      <c r="B473" s="324" t="s">
        <v>1412</v>
      </c>
      <c r="C473" s="325" t="s">
        <v>103</v>
      </c>
    </row>
    <row r="474" spans="1:3">
      <c r="A474" s="323" t="s">
        <v>530</v>
      </c>
      <c r="B474" s="324" t="s">
        <v>1414</v>
      </c>
      <c r="C474" s="325" t="s">
        <v>1413</v>
      </c>
    </row>
    <row r="475" spans="1:3">
      <c r="A475" s="323" t="s">
        <v>530</v>
      </c>
      <c r="B475" s="324" t="s">
        <v>1416</v>
      </c>
      <c r="C475" s="325" t="s">
        <v>1415</v>
      </c>
    </row>
    <row r="476" spans="1:3">
      <c r="A476" s="323" t="s">
        <v>530</v>
      </c>
      <c r="B476" s="324" t="s">
        <v>1418</v>
      </c>
      <c r="C476" s="325" t="s">
        <v>1417</v>
      </c>
    </row>
    <row r="477" spans="1:3">
      <c r="A477" s="323" t="s">
        <v>591</v>
      </c>
      <c r="B477" s="324" t="s">
        <v>1419</v>
      </c>
      <c r="C477" s="325" t="s">
        <v>109</v>
      </c>
    </row>
    <row r="478" spans="1:3">
      <c r="A478" s="323" t="s">
        <v>622</v>
      </c>
      <c r="B478" s="324" t="s">
        <v>1420</v>
      </c>
      <c r="C478" s="325" t="s">
        <v>148</v>
      </c>
    </row>
    <row r="479" spans="1:3">
      <c r="A479" s="323" t="s">
        <v>622</v>
      </c>
      <c r="B479" s="324" t="s">
        <v>1422</v>
      </c>
      <c r="C479" s="325" t="s">
        <v>1421</v>
      </c>
    </row>
    <row r="480" spans="1:3">
      <c r="A480" s="323" t="s">
        <v>622</v>
      </c>
      <c r="B480" s="324" t="s">
        <v>1424</v>
      </c>
      <c r="C480" s="325" t="s">
        <v>1423</v>
      </c>
    </row>
    <row r="481" spans="1:3">
      <c r="A481" s="323" t="s">
        <v>622</v>
      </c>
      <c r="B481" s="324" t="s">
        <v>1426</v>
      </c>
      <c r="C481" s="325" t="s">
        <v>1425</v>
      </c>
    </row>
    <row r="482" spans="1:3">
      <c r="A482" s="323" t="s">
        <v>637</v>
      </c>
      <c r="B482" s="324" t="s">
        <v>1427</v>
      </c>
      <c r="C482" s="325" t="s">
        <v>104</v>
      </c>
    </row>
    <row r="483" spans="1:3">
      <c r="A483" s="323" t="s">
        <v>640</v>
      </c>
      <c r="B483" s="324" t="s">
        <v>1428</v>
      </c>
      <c r="C483" s="325" t="s">
        <v>93</v>
      </c>
    </row>
    <row r="484" spans="1:3">
      <c r="A484" s="323" t="s">
        <v>643</v>
      </c>
      <c r="B484" s="324" t="s">
        <v>1429</v>
      </c>
      <c r="C484" s="325" t="s">
        <v>98</v>
      </c>
    </row>
    <row r="485" spans="1:3">
      <c r="A485" s="323" t="s">
        <v>530</v>
      </c>
      <c r="B485" s="324" t="s">
        <v>1431</v>
      </c>
      <c r="C485" s="325" t="s">
        <v>1430</v>
      </c>
    </row>
    <row r="486" spans="1:3">
      <c r="A486" s="323" t="s">
        <v>530</v>
      </c>
      <c r="B486" s="324" t="s">
        <v>1433</v>
      </c>
      <c r="C486" s="325" t="s">
        <v>118</v>
      </c>
    </row>
    <row r="487" spans="1:3">
      <c r="A487" s="323" t="s">
        <v>530</v>
      </c>
      <c r="B487" s="324" t="s">
        <v>1435</v>
      </c>
      <c r="C487" s="325" t="s">
        <v>1434</v>
      </c>
    </row>
    <row r="488" spans="1:3">
      <c r="A488" s="323" t="s">
        <v>530</v>
      </c>
      <c r="B488" s="324" t="s">
        <v>1437</v>
      </c>
      <c r="C488" s="325" t="s">
        <v>1436</v>
      </c>
    </row>
    <row r="489" spans="1:3">
      <c r="A489" s="323" t="s">
        <v>530</v>
      </c>
      <c r="B489" s="324" t="s">
        <v>1439</v>
      </c>
      <c r="C489" s="325" t="s">
        <v>1438</v>
      </c>
    </row>
    <row r="490" spans="1:3">
      <c r="A490" s="323" t="s">
        <v>530</v>
      </c>
      <c r="B490" s="324" t="s">
        <v>1441</v>
      </c>
      <c r="C490" s="325" t="s">
        <v>1440</v>
      </c>
    </row>
    <row r="491" spans="1:3">
      <c r="A491" s="323" t="s">
        <v>530</v>
      </c>
      <c r="B491" s="324" t="s">
        <v>1443</v>
      </c>
      <c r="C491" s="325" t="s">
        <v>1442</v>
      </c>
    </row>
    <row r="492" spans="1:3">
      <c r="A492" s="323" t="s">
        <v>591</v>
      </c>
      <c r="B492" s="324" t="s">
        <v>1445</v>
      </c>
      <c r="C492" s="325" t="s">
        <v>1444</v>
      </c>
    </row>
    <row r="493" spans="1:3">
      <c r="A493" s="323" t="s">
        <v>530</v>
      </c>
      <c r="B493" s="324" t="s">
        <v>1446</v>
      </c>
      <c r="C493" s="325" t="s">
        <v>1432</v>
      </c>
    </row>
    <row r="494" spans="1:3">
      <c r="A494" s="323" t="s">
        <v>530</v>
      </c>
      <c r="B494" s="324" t="s">
        <v>1447</v>
      </c>
      <c r="C494" s="325" t="s">
        <v>529</v>
      </c>
    </row>
    <row r="495" spans="1:3">
      <c r="A495" s="323" t="s">
        <v>530</v>
      </c>
      <c r="B495" s="324" t="s">
        <v>1449</v>
      </c>
      <c r="C495" s="325" t="s">
        <v>1448</v>
      </c>
    </row>
    <row r="496" spans="1:3">
      <c r="A496" s="323" t="s">
        <v>530</v>
      </c>
      <c r="B496" s="324" t="s">
        <v>1451</v>
      </c>
      <c r="C496" s="325" t="s">
        <v>1450</v>
      </c>
    </row>
    <row r="497" spans="1:3">
      <c r="A497" s="323" t="s">
        <v>591</v>
      </c>
      <c r="B497" s="324" t="s">
        <v>1453</v>
      </c>
      <c r="C497" s="325" t="s">
        <v>1452</v>
      </c>
    </row>
    <row r="498" spans="1:3">
      <c r="A498" s="323" t="s">
        <v>530</v>
      </c>
      <c r="B498" s="324" t="s">
        <v>1455</v>
      </c>
      <c r="C498" s="325" t="s">
        <v>1454</v>
      </c>
    </row>
    <row r="499" spans="1:3">
      <c r="A499" s="323" t="s">
        <v>591</v>
      </c>
      <c r="B499" s="324" t="s">
        <v>1457</v>
      </c>
      <c r="C499" s="325" t="s">
        <v>1456</v>
      </c>
    </row>
    <row r="500" spans="1:3">
      <c r="A500" s="323" t="s">
        <v>530</v>
      </c>
      <c r="B500" s="324" t="s">
        <v>1458</v>
      </c>
      <c r="C500" s="325" t="s">
        <v>110</v>
      </c>
    </row>
    <row r="501" spans="1:3">
      <c r="A501" s="323" t="s">
        <v>530</v>
      </c>
      <c r="B501" s="324" t="s">
        <v>1459</v>
      </c>
      <c r="C501" s="325" t="s">
        <v>588</v>
      </c>
    </row>
    <row r="502" spans="1:3">
      <c r="A502" s="323" t="s">
        <v>530</v>
      </c>
      <c r="B502" s="324" t="s">
        <v>1460</v>
      </c>
      <c r="C502" s="325" t="s">
        <v>100</v>
      </c>
    </row>
    <row r="503" spans="1:3">
      <c r="A503" s="323" t="s">
        <v>530</v>
      </c>
      <c r="B503" s="324" t="s">
        <v>1462</v>
      </c>
      <c r="C503" s="325" t="s">
        <v>1461</v>
      </c>
    </row>
    <row r="504" spans="1:3">
      <c r="A504" s="323" t="s">
        <v>591</v>
      </c>
      <c r="B504" s="324" t="s">
        <v>1463</v>
      </c>
      <c r="C504" s="325" t="s">
        <v>117</v>
      </c>
    </row>
    <row r="505" spans="1:3">
      <c r="A505" s="323" t="s">
        <v>530</v>
      </c>
      <c r="B505" s="324" t="s">
        <v>1465</v>
      </c>
      <c r="C505" s="325" t="s">
        <v>1464</v>
      </c>
    </row>
    <row r="506" spans="1:3">
      <c r="A506" s="323" t="s">
        <v>591</v>
      </c>
      <c r="B506" s="324" t="s">
        <v>1467</v>
      </c>
      <c r="C506" s="325" t="s">
        <v>1466</v>
      </c>
    </row>
    <row r="507" spans="1:3">
      <c r="A507" s="323" t="s">
        <v>530</v>
      </c>
      <c r="B507" s="324" t="s">
        <v>1469</v>
      </c>
      <c r="C507" s="325" t="s">
        <v>1468</v>
      </c>
    </row>
    <row r="508" spans="1:3">
      <c r="A508" s="323" t="s">
        <v>640</v>
      </c>
      <c r="B508" s="324" t="s">
        <v>1471</v>
      </c>
      <c r="C508" s="325" t="s">
        <v>1470</v>
      </c>
    </row>
    <row r="509" spans="1:3">
      <c r="A509" s="323" t="s">
        <v>637</v>
      </c>
      <c r="B509" s="324" t="s">
        <v>1473</v>
      </c>
      <c r="C509" s="325" t="s">
        <v>1472</v>
      </c>
    </row>
    <row r="510" spans="1:3">
      <c r="A510" s="323" t="s">
        <v>622</v>
      </c>
      <c r="B510" s="324" t="s">
        <v>1475</v>
      </c>
      <c r="C510" s="325" t="s">
        <v>1474</v>
      </c>
    </row>
    <row r="511" spans="1:3">
      <c r="A511" s="323" t="s">
        <v>643</v>
      </c>
      <c r="B511" s="324" t="s">
        <v>1477</v>
      </c>
      <c r="C511" s="325" t="s">
        <v>1476</v>
      </c>
    </row>
    <row r="512" spans="1:3">
      <c r="A512" s="323" t="s">
        <v>591</v>
      </c>
      <c r="B512" s="324" t="s">
        <v>1479</v>
      </c>
      <c r="C512" s="325" t="s">
        <v>1478</v>
      </c>
    </row>
    <row r="513" spans="1:3">
      <c r="A513" s="323" t="s">
        <v>1480</v>
      </c>
      <c r="B513" s="324" t="s">
        <v>1482</v>
      </c>
      <c r="C513" s="325" t="s">
        <v>1481</v>
      </c>
    </row>
    <row r="514" spans="1:3">
      <c r="A514" s="323" t="s">
        <v>530</v>
      </c>
      <c r="B514" s="324" t="s">
        <v>1484</v>
      </c>
      <c r="C514" s="325" t="s">
        <v>1483</v>
      </c>
    </row>
    <row r="515" spans="1:3">
      <c r="A515" s="323" t="s">
        <v>591</v>
      </c>
      <c r="B515" s="324" t="s">
        <v>1486</v>
      </c>
      <c r="C515" s="325" t="s">
        <v>1485</v>
      </c>
    </row>
    <row r="516" spans="1:3">
      <c r="A516" s="323" t="s">
        <v>530</v>
      </c>
      <c r="B516" s="324" t="s">
        <v>1488</v>
      </c>
      <c r="C516" s="325" t="s">
        <v>1487</v>
      </c>
    </row>
    <row r="517" spans="1:3">
      <c r="A517" s="323" t="s">
        <v>530</v>
      </c>
      <c r="B517" s="324" t="s">
        <v>1490</v>
      </c>
      <c r="C517" s="325" t="s">
        <v>1489</v>
      </c>
    </row>
    <row r="518" spans="1:3">
      <c r="A518" s="323" t="s">
        <v>530</v>
      </c>
      <c r="B518" s="324" t="s">
        <v>1492</v>
      </c>
      <c r="C518" s="325" t="s">
        <v>1491</v>
      </c>
    </row>
    <row r="519" spans="1:3">
      <c r="A519" s="323" t="s">
        <v>530</v>
      </c>
      <c r="B519" s="324" t="s">
        <v>1494</v>
      </c>
      <c r="C519" s="325" t="s">
        <v>1493</v>
      </c>
    </row>
    <row r="520" spans="1:3">
      <c r="A520" s="323" t="s">
        <v>530</v>
      </c>
      <c r="B520" s="324" t="s">
        <v>1495</v>
      </c>
      <c r="C520" s="325" t="s">
        <v>82</v>
      </c>
    </row>
    <row r="521" spans="1:3">
      <c r="A521" s="323" t="s">
        <v>530</v>
      </c>
      <c r="B521" s="324" t="s">
        <v>1496</v>
      </c>
      <c r="C521" s="325" t="s">
        <v>105</v>
      </c>
    </row>
    <row r="522" spans="1:3">
      <c r="A522" s="323" t="s">
        <v>591</v>
      </c>
      <c r="B522" s="324" t="s">
        <v>1498</v>
      </c>
      <c r="C522" s="325" t="s">
        <v>1497</v>
      </c>
    </row>
    <row r="523" spans="1:3">
      <c r="A523" s="323" t="s">
        <v>530</v>
      </c>
      <c r="B523" s="324" t="s">
        <v>1500</v>
      </c>
      <c r="C523" s="325" t="s">
        <v>1499</v>
      </c>
    </row>
    <row r="524" spans="1:3">
      <c r="A524" s="323" t="s">
        <v>530</v>
      </c>
      <c r="B524" s="324" t="s">
        <v>1501</v>
      </c>
      <c r="C524" s="325" t="s">
        <v>85</v>
      </c>
    </row>
    <row r="525" spans="1:3">
      <c r="A525" s="323" t="s">
        <v>591</v>
      </c>
      <c r="B525" s="324" t="s">
        <v>1502</v>
      </c>
      <c r="C525" s="325" t="s">
        <v>94</v>
      </c>
    </row>
    <row r="526" spans="1:3">
      <c r="A526" s="323" t="s">
        <v>591</v>
      </c>
      <c r="B526" s="324" t="s">
        <v>1504</v>
      </c>
      <c r="C526" s="325" t="s">
        <v>1503</v>
      </c>
    </row>
    <row r="527" spans="1:3">
      <c r="A527" s="323" t="s">
        <v>530</v>
      </c>
      <c r="B527" s="324" t="s">
        <v>1505</v>
      </c>
      <c r="C527" s="325" t="s">
        <v>108</v>
      </c>
    </row>
    <row r="528" spans="1:3">
      <c r="A528" s="323" t="s">
        <v>591</v>
      </c>
      <c r="B528" s="324" t="s">
        <v>1506</v>
      </c>
      <c r="C528" s="325" t="s">
        <v>106</v>
      </c>
    </row>
    <row r="529" spans="1:3">
      <c r="A529" s="323" t="s">
        <v>530</v>
      </c>
      <c r="B529" s="324" t="s">
        <v>1508</v>
      </c>
      <c r="C529" s="325" t="s">
        <v>1507</v>
      </c>
    </row>
    <row r="530" spans="1:3">
      <c r="A530" s="323" t="s">
        <v>530</v>
      </c>
      <c r="B530" s="324" t="s">
        <v>1510</v>
      </c>
      <c r="C530" s="325" t="s">
        <v>1509</v>
      </c>
    </row>
    <row r="531" spans="1:3">
      <c r="A531" s="323" t="s">
        <v>530</v>
      </c>
      <c r="B531" s="324" t="s">
        <v>1512</v>
      </c>
      <c r="C531" s="325" t="s">
        <v>1511</v>
      </c>
    </row>
    <row r="532" spans="1:3">
      <c r="A532" s="323" t="s">
        <v>530</v>
      </c>
      <c r="B532" s="324" t="s">
        <v>1514</v>
      </c>
      <c r="C532" s="325" t="s">
        <v>1513</v>
      </c>
    </row>
    <row r="533" spans="1:3">
      <c r="A533" s="323" t="s">
        <v>591</v>
      </c>
      <c r="B533" s="324" t="s">
        <v>1516</v>
      </c>
      <c r="C533" s="325" t="s">
        <v>1515</v>
      </c>
    </row>
    <row r="534" spans="1:3">
      <c r="A534" s="323" t="s">
        <v>591</v>
      </c>
      <c r="B534" s="324" t="s">
        <v>1517</v>
      </c>
      <c r="C534" s="325" t="s">
        <v>116</v>
      </c>
    </row>
    <row r="535" spans="1:3">
      <c r="A535" s="323" t="s">
        <v>591</v>
      </c>
      <c r="B535" s="324" t="s">
        <v>1518</v>
      </c>
      <c r="C535" s="325" t="s">
        <v>91</v>
      </c>
    </row>
    <row r="536" spans="1:3">
      <c r="A536" s="323" t="s">
        <v>591</v>
      </c>
      <c r="B536" s="324" t="s">
        <v>1520</v>
      </c>
      <c r="C536" s="325" t="s">
        <v>1519</v>
      </c>
    </row>
    <row r="537" spans="1:3">
      <c r="A537" s="323" t="s">
        <v>591</v>
      </c>
      <c r="B537" s="324" t="s">
        <v>1522</v>
      </c>
      <c r="C537" s="325" t="s">
        <v>1521</v>
      </c>
    </row>
    <row r="538" spans="1:3">
      <c r="A538" s="323" t="s">
        <v>591</v>
      </c>
      <c r="B538" s="324" t="s">
        <v>1524</v>
      </c>
      <c r="C538" s="325" t="s">
        <v>1523</v>
      </c>
    </row>
    <row r="539" spans="1:3">
      <c r="A539" s="323" t="s">
        <v>591</v>
      </c>
      <c r="B539" s="324" t="s">
        <v>1526</v>
      </c>
      <c r="C539" s="325" t="s">
        <v>1525</v>
      </c>
    </row>
    <row r="540" spans="1:3">
      <c r="A540" s="323" t="s">
        <v>1480</v>
      </c>
      <c r="B540" s="324" t="s">
        <v>1528</v>
      </c>
      <c r="C540" s="325" t="s">
        <v>1527</v>
      </c>
    </row>
    <row r="541" spans="1:3">
      <c r="A541" s="323" t="s">
        <v>530</v>
      </c>
      <c r="B541" s="324" t="s">
        <v>1530</v>
      </c>
      <c r="C541" s="325" t="s">
        <v>1529</v>
      </c>
    </row>
    <row r="542" spans="1:3">
      <c r="A542" s="323" t="s">
        <v>530</v>
      </c>
      <c r="B542" s="324" t="s">
        <v>1532</v>
      </c>
      <c r="C542" s="325" t="s">
        <v>1531</v>
      </c>
    </row>
    <row r="543" spans="1:3">
      <c r="A543" s="323" t="s">
        <v>640</v>
      </c>
      <c r="B543" s="324" t="s">
        <v>1534</v>
      </c>
      <c r="C543" s="325" t="s">
        <v>1533</v>
      </c>
    </row>
    <row r="544" spans="1:3">
      <c r="A544" s="323" t="s">
        <v>591</v>
      </c>
      <c r="B544" s="324" t="s">
        <v>1535</v>
      </c>
      <c r="C544" s="325" t="s">
        <v>115</v>
      </c>
    </row>
    <row r="545" spans="1:3">
      <c r="A545" s="323" t="s">
        <v>530</v>
      </c>
      <c r="B545" s="324" t="s">
        <v>1536</v>
      </c>
      <c r="C545" s="325" t="s">
        <v>96</v>
      </c>
    </row>
    <row r="546" spans="1:3">
      <c r="A546" s="323" t="s">
        <v>530</v>
      </c>
      <c r="B546" s="324" t="s">
        <v>1537</v>
      </c>
      <c r="C546" s="325" t="s">
        <v>73</v>
      </c>
    </row>
    <row r="547" spans="1:3">
      <c r="A547" s="326" t="s">
        <v>530</v>
      </c>
      <c r="B547" s="327" t="s">
        <v>1538</v>
      </c>
      <c r="C547" s="328" t="s">
        <v>88</v>
      </c>
    </row>
  </sheetData>
  <autoFilter ref="A2:C547" xr:uid="{D8DB8D69-5D71-4622-8FB8-9FE34619B9DA}"/>
  <phoneticPr fontId="3"/>
  <conditionalFormatting sqref="F24">
    <cfRule type="duplicateValues" dxfId="0" priority="1"/>
  </conditionalFormatting>
  <pageMargins left="0.7" right="0.7" top="0.75" bottom="0.75" header="0.3" footer="0.3"/>
  <pageSetup paperSize="9" scale="22" orientation="landscape" r:id="rId1"/>
  <ignoredErrors>
    <ignoredError sqref="E3:E9 E13:E7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C1:AS24"/>
  <sheetViews>
    <sheetView zoomScale="85" zoomScaleNormal="85" zoomScalePageLayoutView="125" workbookViewId="0"/>
  </sheetViews>
  <sheetFormatPr defaultColWidth="2.5703125" defaultRowHeight="15.75" customHeight="1"/>
  <cols>
    <col min="3" max="5" width="2.5703125" style="8"/>
  </cols>
  <sheetData>
    <row r="1" spans="3:45" ht="15.75" customHeight="1">
      <c r="D1" s="14"/>
    </row>
    <row r="2" spans="3:45" ht="15.75" customHeight="1">
      <c r="C2" s="576" t="s">
        <v>258</v>
      </c>
      <c r="D2" s="576"/>
      <c r="E2" s="576"/>
      <c r="F2" s="576"/>
      <c r="G2" s="576"/>
      <c r="H2" s="576"/>
      <c r="I2" s="576"/>
      <c r="J2" s="576"/>
      <c r="K2" s="576"/>
      <c r="L2" s="576"/>
      <c r="M2" s="576"/>
      <c r="AI2" s="2"/>
      <c r="AJ2" s="2"/>
      <c r="AK2" s="2"/>
      <c r="AL2" s="2"/>
      <c r="AM2" s="2"/>
      <c r="AN2" s="2"/>
      <c r="AO2" s="2"/>
      <c r="AP2" s="2"/>
      <c r="AQ2" s="2"/>
      <c r="AR2" s="2"/>
      <c r="AS2" s="2"/>
    </row>
    <row r="3" spans="3:45" ht="15.75" customHeight="1">
      <c r="C3" s="576"/>
      <c r="D3" s="576"/>
      <c r="E3" s="576"/>
      <c r="F3" s="576"/>
      <c r="G3" s="576"/>
      <c r="H3" s="576"/>
      <c r="I3" s="576"/>
      <c r="J3" s="576"/>
      <c r="K3" s="576"/>
      <c r="L3" s="576"/>
      <c r="M3" s="576"/>
      <c r="AI3" s="2"/>
      <c r="AJ3" s="2"/>
      <c r="AK3" s="2"/>
      <c r="AL3" s="2"/>
      <c r="AM3" s="2"/>
      <c r="AN3" s="2"/>
      <c r="AO3" s="2"/>
      <c r="AP3" s="2"/>
      <c r="AQ3" s="2"/>
      <c r="AR3" s="2"/>
      <c r="AS3" s="2"/>
    </row>
    <row r="4" spans="3:45" ht="15.75" customHeight="1">
      <c r="D4" s="14"/>
      <c r="AI4" s="10"/>
      <c r="AJ4" s="9"/>
      <c r="AK4" s="9"/>
      <c r="AL4" s="9"/>
      <c r="AM4" s="9"/>
      <c r="AN4" s="9"/>
      <c r="AO4" s="2"/>
      <c r="AP4" s="2"/>
      <c r="AQ4" s="2"/>
      <c r="AR4" s="2"/>
      <c r="AS4" s="2"/>
    </row>
    <row r="5" spans="3:45" ht="15.75" customHeight="1">
      <c r="D5" s="14"/>
      <c r="AI5" s="2"/>
      <c r="AJ5" s="2"/>
      <c r="AK5" s="2"/>
      <c r="AL5" s="2"/>
      <c r="AM5" s="2"/>
      <c r="AN5" s="2"/>
      <c r="AO5" s="2"/>
      <c r="AP5" s="2"/>
      <c r="AQ5" s="2"/>
      <c r="AR5" s="2"/>
      <c r="AS5" s="2"/>
    </row>
    <row r="6" spans="3:45" ht="15.75" customHeight="1">
      <c r="AI6" s="2"/>
      <c r="AJ6" s="2"/>
      <c r="AK6" s="2"/>
      <c r="AL6" s="2"/>
      <c r="AM6" s="2"/>
      <c r="AN6" s="2"/>
      <c r="AO6" s="2"/>
      <c r="AP6" s="2"/>
      <c r="AQ6" s="2"/>
      <c r="AR6" s="2"/>
      <c r="AS6" s="2"/>
    </row>
    <row r="7" spans="3:45" ht="15.75" customHeight="1">
      <c r="U7" t="s">
        <v>405</v>
      </c>
      <c r="AH7" t="s">
        <v>406</v>
      </c>
      <c r="AI7" s="2"/>
      <c r="AJ7" s="2"/>
      <c r="AK7" s="2"/>
      <c r="AL7" s="2"/>
      <c r="AM7" s="2"/>
      <c r="AN7" s="2"/>
      <c r="AO7" s="2"/>
      <c r="AP7" s="2"/>
      <c r="AQ7" s="2"/>
      <c r="AR7" s="2"/>
      <c r="AS7" s="2"/>
    </row>
    <row r="8" spans="3:45" ht="15.75" customHeight="1">
      <c r="AI8" s="2"/>
      <c r="AJ8" s="2"/>
      <c r="AK8" s="2"/>
      <c r="AL8" s="2"/>
      <c r="AM8" s="2"/>
      <c r="AN8" s="2"/>
      <c r="AO8" s="2"/>
      <c r="AP8" s="2"/>
      <c r="AQ8" s="2"/>
      <c r="AR8" s="2"/>
      <c r="AS8" s="2"/>
    </row>
    <row r="9" spans="3:45" ht="15.75" customHeight="1">
      <c r="AI9" s="2"/>
      <c r="AJ9" s="2"/>
      <c r="AK9" s="2"/>
      <c r="AL9" s="2"/>
      <c r="AM9" s="2"/>
      <c r="AN9" s="2"/>
      <c r="AO9" s="2"/>
      <c r="AP9" s="2"/>
      <c r="AQ9" s="2"/>
      <c r="AR9" s="2"/>
    </row>
    <row r="10" spans="3:45" ht="15.75" customHeight="1">
      <c r="AI10" s="2"/>
    </row>
    <row r="11" spans="3:45" ht="15.75" customHeight="1">
      <c r="AK11" s="2"/>
    </row>
    <row r="24" spans="25:43" ht="15.75" customHeight="1">
      <c r="Y24" t="s">
        <v>405</v>
      </c>
      <c r="AQ24" t="s">
        <v>406</v>
      </c>
    </row>
  </sheetData>
  <mergeCells count="1">
    <mergeCell ref="C2:M3"/>
  </mergeCells>
  <phoneticPr fontId="3"/>
  <pageMargins left="0.7" right="0.7" top="0.75" bottom="0.75" header="0.3" footer="0.3"/>
  <pageSetup paperSize="9"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E E A A B Q S w M E F A A C A A g A l H I t T y m A E T 2 o A A A A + Q A A A B I A H A B D b 2 5 m a W c v U G F j a 2 F n Z S 5 4 b W w g o h g A K K A U A A A A A A A A A A A A A A A A A A A A A A A A A A A A h Y / N C o J A G E V f R W b v / E l R 8 j k u 2 k W C E E T b w S a d 0 j G c s f H d W v R I v U J C W e 1 a 3 s u 5 c O 7 j d o d 0 a O r g q j q r W 5 M g h i k K l C n a g z Z l g n p 3 D B c o F Z D L 4 i x L F Y y w s f F g d Y I q 5 y 4 x I d 5 7 7 C P c d i X h l D K y z z b b o l K N D L W x T p p C o c / q 8 H + F B O x e M o L j O c M z t u S Y R Z Q B m X r I t P k y f F T G F M h P C a u + d n 2 n x E m G 6 x z I F I G 8 b 4 g n U E s D B B Q A A g A I A J R y L 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c i 1 P j o G O d i c B A A B 8 A g A A E w A c A E Z v c m 1 1 b G F z L 1 N l Y 3 R p b 2 4 x L m 0 g o h g A K K A U A A A A A A A A A A A A A A A A A A A A A A A A A A A A f Z B B S 8 M w F M f v h X 6 H 0 N M K o T R t d d b R U 6 t 3 W T 1 Z k a 5 7 a l i T j C Y d j r G D 8 y R + B G E n z 5 6 8 C P p p y v w c B o q K S M z l 5 f 1 e + L / / P x I q R Q V H 4 7 6 S k W 3 Z l r w u G 5 g i B m w C j b w I f B L 7 M Q l J R K I o J G S o e 5 S g G p R t I X 2 6 z X t 3 9 9 Z t X j V M 5 c L L R N U y 4 G p w T G v w U s G V b u T A S Q + L U 6 k F i 1 m v U W Q g Z 0 r M i / 8 W e Z V c O C 4 + y 6 C m j C p o E g c 7 G K W i b h m X C Q k x O u K V m F J + l c R h g N F J K x S M 1 b K G 5 O f q a V / n L u 7 9 7 r Y P 3 e 3 z 7 u n + 4 / F F W 8 7 L i X 6 Q N y W X l 6 J h v X K + n I M c f C f D q 5 X T D 4 h e r v Q Q K b h R a 4 y + e G D g o Y F H B r 5 n 4 P s G P j T w A w O P D Z z 4 p o E p M T F F J r 8 z r 1 3 b o v z v 1 4 8 + A V B L A Q I t A B Q A A g A I A J R y L U 8 p g B E 9 q A A A A P k A A A A S A A A A A A A A A A A A A A A A A A A A A A B D b 2 5 m a W c v U G F j a 2 F n Z S 5 4 b W x Q S w E C L Q A U A A I A C A C U c i 1 P D 8 r p q 6 Q A A A D p A A A A E w A A A A A A A A A A A A A A A A D 0 A A A A W 0 N v b n R l b n R f V H l w Z X N d L n h t b F B L A Q I t A B Q A A g A I A J R y L U + O g Y 5 2 J w E A A H w C A A A T A A A A A A A A A A A A A A A A A O U B A A B G b 3 J t d W x h c y 9 T Z W N 0 a W 9 u M S 5 t U E s F B g A A A A A D A A M A w g A A A F k 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c Q A A A A A A A A F R A 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Z W 1 i Z X J z X z I w M T k w O T E z M T Q x N D Q z M T E 3 M D E 5 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Y 0 M j k i I C 8 + P E V u d H J 5 I F R 5 c G U 9 I k Z p b G x F c n J v c k N v Z G U i I F Z h b H V l P S J z V W 5 r b m 9 3 b i I g L z 4 8 R W 5 0 c n k g V H l w Z T 0 i R m l s b E V y c m 9 y Q 2 9 1 b n Q i I F Z h b H V l P S J s M C I g L z 4 8 R W 5 0 c n k g V H l w Z T 0 i R m l s b E x h c 3 R V c G R h d G V k I i B W Y W x 1 Z T 0 i Z D I w M T k t M D k t M T N U M D U 6 M T U 6 M j M u O D g 2 N z E 1 M V o i I C 8 + P E V u d H J 5 I F R 5 c G U 9 I k Z p b G x D b 2 x 1 b W 5 U e X B l c y I g V m F s d W U 9 I n N C Z 1 l H Q m d Z R 0 J n W U d 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t Z W 1 i Z X J z X z I w M T k w O T E z M T Q x N D Q z M T E 3 M D E 5 L + W e i + O B r u W k i e a b t C 5 7 Q 2 9 s d W 1 u M S w w f S Z x d W 9 0 O y w m c X V v d D t T Z W N 0 a W 9 u M S 9 t Z W 1 i Z X J z X z I w M T k w O T E z M T Q x N D Q z M T E 3 M D E 5 L + W e i + O B r u W k i e a b t C 5 7 Q 2 9 s d W 1 u M i w x f S Z x d W 9 0 O y w m c X V v d D t T Z W N 0 a W 9 u M S 9 t Z W 1 i Z X J z X z I w M T k w O T E z M T Q x N D Q z M T E 3 M D E 5 L + W e i + O B r u W k i e a b t C 5 7 Q 2 9 s d W 1 u M y w y f S Z x d W 9 0 O y w m c X V v d D t T Z W N 0 a W 9 u M S 9 t Z W 1 i Z X J z X z I w M T k w O T E z M T Q x N D Q z M T E 3 M D E 5 L + W e i + O B r u W k i e a b t C 5 7 Q 2 9 s d W 1 u N C w z f S Z x d W 9 0 O y w m c X V v d D t T Z W N 0 a W 9 u M S 9 t Z W 1 i Z X J z X z I w M T k w O T E z M T Q x N D Q z M T E 3 M D E 5 L + W e i + O B r u W k i e a b t C 5 7 Q 2 9 s d W 1 u N S w 0 f S Z x d W 9 0 O y w m c X V v d D t T Z W N 0 a W 9 u M S 9 t Z W 1 i Z X J z X z I w M T k w O T E z M T Q x N D Q z M T E 3 M D E 5 L + W e i + O B r u W k i e a b t C 5 7 Q 2 9 s d W 1 u N i w 1 f S Z x d W 9 0 O y w m c X V v d D t T Z W N 0 a W 9 u M S 9 t Z W 1 i Z X J z X z I w M T k w O T E z M T Q x N D Q z M T E 3 M D E 5 L + W e i + O B r u W k i e a b t C 5 7 Q 2 9 s d W 1 u N y w 2 f S Z x d W 9 0 O y w m c X V v d D t T Z W N 0 a W 9 u M S 9 t Z W 1 i Z X J z X z I w M T k w O T E z M T Q x N D Q z M T E 3 M D E 5 L + W e i + O B r u W k i e a b t C 5 7 Q 2 9 s d W 1 u O C w 3 f S Z x d W 9 0 O y w m c X V v d D t T Z W N 0 a W 9 u M S 9 t Z W 1 i Z X J z X z I w M T k w O T E z M T Q x N D Q z M T E 3 M D E 5 L + W e i + O B r u W k i e a b t C 5 7 Q 2 9 s d W 1 u O S w 4 f S Z x d W 9 0 O y w m c X V v d D t T Z W N 0 a W 9 u M S 9 t Z W 1 i Z X J z X z I w M T k w O T E z M T Q x N D Q z M T E 3 M D E 5 L + W e i + O B r u W k i e a b t C 5 7 Q 2 9 s d W 1 u M T A s O X 0 m c X V v d D s s J n F 1 b 3 Q 7 U 2 V j d G l v b j E v b W V t Y m V y c 1 8 y M D E 5 M D k x M z E 0 M T Q 0 M z E x N z A x O S / l n o v j g a 7 l p I n m m 7 Q u e 0 N v b H V t b j E x L D E w f S Z x d W 9 0 O y w m c X V v d D t T Z W N 0 a W 9 u M S 9 t Z W 1 i Z X J z X z I w M T k w O T E z M T Q x N D Q z M T E 3 M D E 5 L + W e i + O B r u W k i e a b t C 5 7 Q 2 9 s d W 1 u M T I s M T F 9 J n F 1 b 3 Q 7 L C Z x d W 9 0 O 1 N l Y 3 R p b 2 4 x L 2 1 l b W J l c n N f M j A x O T A 5 M T M x N D E 0 N D M x M T c w M T k v 5 Z 6 L 4 4 G u 5 a S J 5 p u 0 L n t D b 2 x 1 b W 4 x M y w x M n 0 m c X V v d D t d L C Z x d W 9 0 O 0 N v b H V t b k N v d W 5 0 J n F 1 b 3 Q 7 O j E z L C Z x d W 9 0 O 0 t l e U N v b H V t b k 5 h b W V z J n F 1 b 3 Q 7 O l t d L C Z x d W 9 0 O 0 N v b H V t b k l k Z W 5 0 a X R p Z X M m c X V v d D s 6 W y Z x d W 9 0 O 1 N l Y 3 R p b 2 4 x L 2 1 l b W J l c n N f M j A x O T A 5 M T M x N D E 0 N D M x M T c w M T k v 5 Z 6 L 4 4 G u 5 a S J 5 p u 0 L n t D b 2 x 1 b W 4 x L D B 9 J n F 1 b 3 Q 7 L C Z x d W 9 0 O 1 N l Y 3 R p b 2 4 x L 2 1 l b W J l c n N f M j A x O T A 5 M T M x N D E 0 N D M x M T c w M T k v 5 Z 6 L 4 4 G u 5 a S J 5 p u 0 L n t D b 2 x 1 b W 4 y L D F 9 J n F 1 b 3 Q 7 L C Z x d W 9 0 O 1 N l Y 3 R p b 2 4 x L 2 1 l b W J l c n N f M j A x O T A 5 M T M x N D E 0 N D M x M T c w M T k v 5 Z 6 L 4 4 G u 5 a S J 5 p u 0 L n t D b 2 x 1 b W 4 z L D J 9 J n F 1 b 3 Q 7 L C Z x d W 9 0 O 1 N l Y 3 R p b 2 4 x L 2 1 l b W J l c n N f M j A x O T A 5 M T M x N D E 0 N D M x M T c w M T k v 5 Z 6 L 4 4 G u 5 a S J 5 p u 0 L n t D b 2 x 1 b W 4 0 L D N 9 J n F 1 b 3 Q 7 L C Z x d W 9 0 O 1 N l Y 3 R p b 2 4 x L 2 1 l b W J l c n N f M j A x O T A 5 M T M x N D E 0 N D M x M T c w M T k v 5 Z 6 L 4 4 G u 5 a S J 5 p u 0 L n t D b 2 x 1 b W 4 1 L D R 9 J n F 1 b 3 Q 7 L C Z x d W 9 0 O 1 N l Y 3 R p b 2 4 x L 2 1 l b W J l c n N f M j A x O T A 5 M T M x N D E 0 N D M x M T c w M T k v 5 Z 6 L 4 4 G u 5 a S J 5 p u 0 L n t D b 2 x 1 b W 4 2 L D V 9 J n F 1 b 3 Q 7 L C Z x d W 9 0 O 1 N l Y 3 R p b 2 4 x L 2 1 l b W J l c n N f M j A x O T A 5 M T M x N D E 0 N D M x M T c w M T k v 5 Z 6 L 4 4 G u 5 a S J 5 p u 0 L n t D b 2 x 1 b W 4 3 L D Z 9 J n F 1 b 3 Q 7 L C Z x d W 9 0 O 1 N l Y 3 R p b 2 4 x L 2 1 l b W J l c n N f M j A x O T A 5 M T M x N D E 0 N D M x M T c w M T k v 5 Z 6 L 4 4 G u 5 a S J 5 p u 0 L n t D b 2 x 1 b W 4 4 L D d 9 J n F 1 b 3 Q 7 L C Z x d W 9 0 O 1 N l Y 3 R p b 2 4 x L 2 1 l b W J l c n N f M j A x O T A 5 M T M x N D E 0 N D M x M T c w M T k v 5 Z 6 L 4 4 G u 5 a S J 5 p u 0 L n t D b 2 x 1 b W 4 5 L D h 9 J n F 1 b 3 Q 7 L C Z x d W 9 0 O 1 N l Y 3 R p b 2 4 x L 2 1 l b W J l c n N f M j A x O T A 5 M T M x N D E 0 N D M x M T c w M T k v 5 Z 6 L 4 4 G u 5 a S J 5 p u 0 L n t D b 2 x 1 b W 4 x M C w 5 f S Z x d W 9 0 O y w m c X V v d D t T Z W N 0 a W 9 u M S 9 t Z W 1 i Z X J z X z I w M T k w O T E z M T Q x N D Q z M T E 3 M D E 5 L + W e i + O B r u W k i e a b t C 5 7 Q 2 9 s d W 1 u M T E s M T B 9 J n F 1 b 3 Q 7 L C Z x d W 9 0 O 1 N l Y 3 R p b 2 4 x L 2 1 l b W J l c n N f M j A x O T A 5 M T M x N D E 0 N D M x M T c w M T k v 5 Z 6 L 4 4 G u 5 a S J 5 p u 0 L n t D b 2 x 1 b W 4 x M i w x M X 0 m c X V v d D s s J n F 1 b 3 Q 7 U 2 V j d G l v b j E v b W V t Y m V y c 1 8 y M D E 5 M D k x M z E 0 M T Q 0 M z E x N z A x O S / l n o v j g a 7 l p I n m m 7 Q u e 0 N v b H V t b j E z L D E y f S Z x d W 9 0 O 1 0 s J n F 1 b 3 Q 7 U m V s Y X R p b 2 5 z a G l w S W 5 m b y Z x d W 9 0 O z p b X X 0 i I C 8 + P C 9 T d G F i b G V F b n R y a W V z P j w v S X R l b T 4 8 S X R l b T 4 8 S X R l b U x v Y 2 F 0 a W 9 u P j x J d G V t V H l w Z T 5 G b 3 J t d W x h P C 9 J d G V t V H l w Z T 4 8 S X R l b V B h d G g + U 2 V j d G l v b j E v b W V t Y m V y c 1 8 y M D E 5 M D k x M z E 0 M T Q 0 M z E x N z A x O S 8 l R T M l O D I l Q k Q l R T M l O D M l Q k M l R T M l O D I l Q j k 8 L 0 l 0 Z W 1 Q Y X R o P j w v S X R l b U x v Y 2 F 0 a W 9 u P j x T d G F i b G V F b n R y a W V z I C 8 + P C 9 J d G V t P j x J d G V t P j x J d G V t T G 9 j Y X R p b 2 4 + P E l 0 Z W 1 U e X B l P k Z v c m 1 1 b G E 8 L 0 l 0 Z W 1 U e X B l P j x J d G V t U G F 0 a D 5 T Z W N 0 a W 9 u M S 9 t Z W 1 i Z X J z X z I w M T k w O T E z M T Q x N D Q z M T E 3 M D E 5 L y V F N S U 5 R S U 4 Q i V F M y U 4 M S V B R S V F N S V B N C U 4 O S V F N i U 5 Q i V C N D w v S X R l b V B h d G g + P C 9 J d G V t T G 9 j Y X R p b 2 4 + P F N 0 Y W J s Z U V u d H J p Z X M g L z 4 8 L 0 l 0 Z W 0 + P C 9 J d G V t c z 4 8 L 0 x v Y 2 F s U G F j a 2 F n Z U 1 l d G F k Y X R h R m l s Z T 4 W A A A A U E s F B g A A A A A A A A A A A A A A A A A A A A A A A N o A A A A B A A A A 0 I y d 3 w E V 0 R G M e g D A T 8 K X 6 w E A A A B J p Z c a c K i H R L E x M o Q U 1 F E z A A A A A A I A A A A A A A N m A A D A A A A A E A A A A H l a u R W W y 7 S Q X 3 s h I 9 2 r L 7 8 A A A A A B I A A A K A A A A A Q A A A A k l B o J e P j D R G 9 G n 7 7 i r 5 G 0 l A A A A C f d o r i R g s n n R x c f G S m g x C y 2 d N N / 5 a g N Z 0 L s k 2 E D M 5 j r M Z L u Q r h u s q b P A q 9 J A q B M P I B z 7 E q p E Q F c S H O H k Q 0 + 9 w X S 4 a m b m / E p 5 M M S x M + S l B M A B Q A A A A f O + k u g 7 I N p V l s i Y D a o T G F Q U n P / w = = < / D a t a M a s h u p > 
</file>

<file path=customXml/itemProps1.xml><?xml version="1.0" encoding="utf-8"?>
<ds:datastoreItem xmlns:ds="http://schemas.openxmlformats.org/officeDocument/2006/customXml" ds:itemID="{404E8441-3EC6-409B-BB40-DD691B925D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2019年度採用申請書</vt:lpstr>
      <vt:lpstr>採用申請提出方法</vt:lpstr>
      <vt:lpstr>CD表</vt:lpstr>
      <vt:lpstr>労働条件記入方法</vt:lpstr>
      <vt:lpstr>'2019年度採用申請書'!Print_Area</vt:lpstr>
      <vt:lpstr>採用申請提出方法!Print_Area</vt:lpstr>
      <vt:lpstr>労働条件記入方法!Print_Area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吉川　奈々子</cp:lastModifiedBy>
  <cp:lastPrinted>2019-02-27T08:01:41Z</cp:lastPrinted>
  <dcterms:created xsi:type="dcterms:W3CDTF">2017-02-21T00:23:47Z</dcterms:created>
  <dcterms:modified xsi:type="dcterms:W3CDTF">2019-09-17T08:25:48Z</dcterms:modified>
</cp:coreProperties>
</file>